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ns\SkyDrive\hub\hub15-16\Unizar OT nov 2015\"/>
    </mc:Choice>
  </mc:AlternateContent>
  <bookViews>
    <workbookView xWindow="0" yWindow="0" windowWidth="19200" windowHeight="11592" tabRatio="674"/>
  </bookViews>
  <sheets>
    <sheet name="gastos" sheetId="13" r:id="rId1"/>
    <sheet name="IPC" sheetId="24" r:id="rId2"/>
    <sheet name="gordo" sheetId="14" r:id="rId3"/>
    <sheet name="repartición" sheetId="15" r:id="rId4"/>
    <sheet name="tío de América" sheetId="16" r:id="rId5"/>
    <sheet name="nivel de energía" sheetId="17" r:id="rId6"/>
    <sheet name="dos ejes" sheetId="22" r:id="rId7"/>
    <sheet name="exres0" sheetId="23" r:id="rId8"/>
    <sheet name="peso" sheetId="18" r:id="rId9"/>
    <sheet name="qué numero calzas" sheetId="19" r:id="rId10"/>
    <sheet name="3 dimensiones" sheetId="20" r:id="rId11"/>
    <sheet name="días en el hospital" sheetId="1" r:id="rId12"/>
    <sheet name="IMC" sheetId="2" r:id="rId13"/>
    <sheet name="exres1" sheetId="3" r:id="rId14"/>
    <sheet name="exres2" sheetId="4" r:id="rId15"/>
    <sheet name="exres3" sheetId="5" r:id="rId16"/>
    <sheet name="índice" sheetId="6" r:id="rId17"/>
    <sheet name="tiempo de transporte" sheetId="7" r:id="rId18"/>
    <sheet name="gastos2" sheetId="21" r:id="rId19"/>
    <sheet name="edades" sheetId="10" r:id="rId2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4" l="1"/>
  <c r="D5" i="24"/>
  <c r="D6" i="24"/>
  <c r="D7" i="24"/>
  <c r="D8" i="24"/>
  <c r="D9" i="24"/>
  <c r="D10" i="24"/>
  <c r="D11" i="24"/>
  <c r="C5" i="24"/>
  <c r="C6" i="24"/>
  <c r="C7" i="24"/>
  <c r="C8" i="24"/>
  <c r="C9" i="24"/>
  <c r="C10" i="24"/>
  <c r="C11" i="24"/>
  <c r="C4" i="24"/>
  <c r="D3" i="24" l="1"/>
  <c r="D2" i="24" s="1"/>
  <c r="C3" i="24"/>
  <c r="C2" i="24" s="1"/>
  <c r="D6" i="23"/>
  <c r="C6" i="23"/>
  <c r="B6" i="23"/>
  <c r="D5" i="23"/>
  <c r="C5" i="23"/>
  <c r="B5" i="23"/>
  <c r="D4" i="23"/>
  <c r="C4" i="23"/>
  <c r="B4" i="23"/>
  <c r="E3" i="23"/>
  <c r="E5" i="23" l="1"/>
  <c r="E4" i="23"/>
  <c r="E6" i="23"/>
  <c r="C4" i="6"/>
  <c r="C5" i="6"/>
  <c r="C6" i="6"/>
  <c r="C3" i="6"/>
  <c r="D2" i="2"/>
  <c r="F13" i="20"/>
  <c r="E13" i="20"/>
  <c r="D13" i="20"/>
  <c r="C13" i="20"/>
  <c r="F12" i="20"/>
  <c r="E12" i="20"/>
  <c r="D12" i="20"/>
  <c r="C12" i="20"/>
  <c r="F11" i="20"/>
  <c r="E11" i="20"/>
  <c r="D11" i="20"/>
  <c r="C11" i="20"/>
  <c r="F10" i="20"/>
  <c r="E10" i="20"/>
  <c r="D10" i="20"/>
  <c r="C10" i="20"/>
  <c r="F9" i="20"/>
  <c r="E9" i="20"/>
  <c r="D9" i="20"/>
  <c r="C9" i="20"/>
  <c r="F8" i="20"/>
  <c r="E8" i="20"/>
  <c r="D8" i="20"/>
  <c r="C8" i="20"/>
  <c r="F7" i="20"/>
  <c r="E7" i="20"/>
  <c r="D7" i="20"/>
  <c r="C7" i="20"/>
  <c r="F6" i="20"/>
  <c r="E6" i="20"/>
  <c r="D6" i="20"/>
  <c r="C6" i="20"/>
  <c r="F5" i="20"/>
  <c r="E5" i="20"/>
  <c r="D5" i="20"/>
  <c r="C5" i="20"/>
  <c r="F4" i="20"/>
  <c r="E4" i="20"/>
  <c r="D4" i="20"/>
  <c r="C4" i="20"/>
  <c r="F3" i="20"/>
  <c r="E3" i="20"/>
  <c r="D3" i="20"/>
  <c r="C3" i="20"/>
  <c r="F2" i="20"/>
  <c r="E2" i="20"/>
  <c r="D2" i="20"/>
  <c r="C2" i="20"/>
  <c r="C2" i="15"/>
  <c r="B84" i="14"/>
  <c r="B83" i="14"/>
  <c r="B82" i="14"/>
  <c r="B81" i="14"/>
  <c r="B80" i="14"/>
  <c r="B79" i="14"/>
  <c r="B78" i="14"/>
  <c r="B77" i="14"/>
  <c r="B76" i="14"/>
  <c r="B75" i="14"/>
  <c r="B74" i="14"/>
  <c r="B73" i="14"/>
  <c r="B72" i="14"/>
  <c r="B71" i="14"/>
  <c r="B70" i="14"/>
  <c r="B69" i="14"/>
  <c r="B68" i="14"/>
  <c r="B67" i="14"/>
  <c r="B66" i="14"/>
  <c r="B65" i="14"/>
  <c r="B64" i="14"/>
  <c r="B63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D9" i="13"/>
  <c r="C9" i="13"/>
  <c r="B9" i="13"/>
  <c r="E9" i="13" s="1"/>
  <c r="E8" i="13"/>
  <c r="E7" i="13"/>
  <c r="E6" i="13"/>
  <c r="E5" i="13"/>
  <c r="E4" i="13"/>
  <c r="E3" i="13"/>
  <c r="E2" i="13"/>
  <c r="D2" i="7" l="1"/>
  <c r="D3" i="7"/>
  <c r="D4" i="7"/>
  <c r="D5" i="7"/>
  <c r="A2" i="10"/>
  <c r="A3" i="10"/>
  <c r="A4" i="10"/>
  <c r="A5" i="10"/>
  <c r="A6" i="10"/>
  <c r="A7" i="10"/>
  <c r="A8" i="10"/>
  <c r="A9" i="10"/>
  <c r="A10" i="10"/>
  <c r="A11" i="10"/>
  <c r="A12" i="10"/>
  <c r="A13" i="10"/>
  <c r="C3" i="7"/>
  <c r="C4" i="7"/>
  <c r="C5" i="7"/>
  <c r="C2" i="7"/>
  <c r="D2" i="6"/>
  <c r="D3" i="6"/>
  <c r="D4" i="6"/>
  <c r="D5" i="6"/>
  <c r="D6" i="6"/>
  <c r="D3" i="5"/>
  <c r="C3" i="5"/>
  <c r="E2" i="4"/>
  <c r="B3" i="5"/>
  <c r="A3" i="5"/>
  <c r="A4" i="5"/>
  <c r="A5" i="5"/>
  <c r="A6" i="5"/>
  <c r="A1" i="5"/>
  <c r="B3" i="4"/>
  <c r="C3" i="4"/>
  <c r="D3" i="4"/>
  <c r="C4" i="4"/>
  <c r="D4" i="4"/>
  <c r="C5" i="4"/>
  <c r="D5" i="4"/>
  <c r="B4" i="4"/>
  <c r="B5" i="4"/>
  <c r="A2" i="4"/>
  <c r="A3" i="4"/>
  <c r="A4" i="4"/>
  <c r="A5" i="4"/>
  <c r="A1" i="4"/>
  <c r="E2" i="3"/>
  <c r="B3" i="3"/>
  <c r="C3" i="3"/>
  <c r="D3" i="3"/>
  <c r="C4" i="3"/>
  <c r="D4" i="3"/>
  <c r="C5" i="3"/>
  <c r="D5" i="3"/>
  <c r="B4" i="3"/>
  <c r="B5" i="3"/>
  <c r="A4" i="2"/>
  <c r="B4" i="2"/>
  <c r="A5" i="2"/>
  <c r="B5" i="2"/>
  <c r="A6" i="2"/>
  <c r="B6" i="2"/>
  <c r="A7" i="2"/>
  <c r="B7" i="2"/>
  <c r="A8" i="2"/>
  <c r="B8" i="2"/>
  <c r="A9" i="2"/>
  <c r="B9" i="2"/>
  <c r="A10" i="2"/>
  <c r="B10" i="2"/>
  <c r="A11" i="2"/>
  <c r="B11" i="2"/>
  <c r="A12" i="2"/>
  <c r="B12" i="2"/>
  <c r="B3" i="2"/>
  <c r="A3" i="2"/>
  <c r="C2" i="2"/>
  <c r="C3" i="1"/>
  <c r="C4" i="1"/>
  <c r="C2" i="1"/>
  <c r="E4" i="4" l="1"/>
  <c r="C5" i="5" s="1"/>
  <c r="E5" i="4"/>
  <c r="C6" i="5" s="1"/>
  <c r="E3" i="4"/>
  <c r="C4" i="5" s="1"/>
  <c r="E4" i="3"/>
  <c r="B5" i="5" s="1"/>
  <c r="E5" i="3"/>
  <c r="B6" i="5" s="1"/>
  <c r="E3" i="3"/>
  <c r="B4" i="5" s="1"/>
  <c r="C3" i="2"/>
  <c r="D3" i="2" s="1"/>
  <c r="C12" i="2"/>
  <c r="D12" i="2" s="1"/>
  <c r="C10" i="2"/>
  <c r="D10" i="2" s="1"/>
  <c r="C8" i="2"/>
  <c r="D8" i="2" s="1"/>
  <c r="C6" i="2"/>
  <c r="D6" i="2" s="1"/>
  <c r="C4" i="2"/>
  <c r="D4" i="2" s="1"/>
  <c r="C11" i="2"/>
  <c r="D11" i="2" s="1"/>
  <c r="C9" i="2"/>
  <c r="D9" i="2" s="1"/>
  <c r="C7" i="2"/>
  <c r="D7" i="2" s="1"/>
  <c r="C5" i="2"/>
  <c r="D5" i="2" s="1"/>
  <c r="D4" i="5" l="1"/>
  <c r="D5" i="5"/>
  <c r="D6" i="5"/>
</calcChain>
</file>

<file path=xl/sharedStrings.xml><?xml version="1.0" encoding="utf-8"?>
<sst xmlns="http://schemas.openxmlformats.org/spreadsheetml/2006/main" count="119" uniqueCount="94">
  <si>
    <t xml:space="preserve">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</si>
  <si>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</si>
  <si>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test1</t>
  </si>
  <si>
    <t>test2</t>
  </si>
  <si>
    <t>test3</t>
  </si>
  <si>
    <t>MAX</t>
  </si>
  <si>
    <t>a</t>
  </si>
  <si>
    <t>b</t>
  </si>
  <si>
    <t>c</t>
  </si>
  <si>
    <t>ma</t>
  </si>
  <si>
    <t>di</t>
  </si>
  <si>
    <t>wo</t>
  </si>
  <si>
    <t>do</t>
  </si>
  <si>
    <t>vr</t>
  </si>
  <si>
    <t>za</t>
  </si>
  <si>
    <t>zo</t>
  </si>
  <si>
    <t>periódico</t>
  </si>
  <si>
    <t>bar</t>
  </si>
  <si>
    <t>comida</t>
  </si>
  <si>
    <t>total</t>
  </si>
  <si>
    <t>lu</t>
  </si>
  <si>
    <t>mi</t>
  </si>
  <si>
    <t>ju</t>
  </si>
  <si>
    <t>vi</t>
  </si>
  <si>
    <t>sá</t>
  </si>
  <si>
    <t>pomedio</t>
  </si>
  <si>
    <t>capital</t>
  </si>
  <si>
    <t>interés</t>
  </si>
  <si>
    <t>años</t>
  </si>
  <si>
    <t>resultado</t>
  </si>
  <si>
    <t>región</t>
  </si>
  <si>
    <t>número</t>
  </si>
  <si>
    <t>procentaje</t>
  </si>
  <si>
    <t>Aragón</t>
  </si>
  <si>
    <t>País vasco</t>
  </si>
  <si>
    <t>Cataluña</t>
  </si>
  <si>
    <t>Castilla</t>
  </si>
  <si>
    <t>otros</t>
  </si>
  <si>
    <t>año</t>
  </si>
  <si>
    <t>ahorrado</t>
  </si>
  <si>
    <t>dag</t>
  </si>
  <si>
    <t>energieniveau</t>
  </si>
  <si>
    <t>peso</t>
  </si>
  <si>
    <t>número de zapatos que calzas</t>
  </si>
  <si>
    <t>cabaret</t>
  </si>
  <si>
    <t>El País</t>
  </si>
  <si>
    <t>20 minutos</t>
  </si>
  <si>
    <t>Vanguardia</t>
  </si>
  <si>
    <t>El Mundo</t>
  </si>
  <si>
    <t>ópera</t>
  </si>
  <si>
    <t>teatro</t>
  </si>
  <si>
    <t>baile</t>
  </si>
  <si>
    <t>entrada</t>
  </si>
  <si>
    <t>salida</t>
  </si>
  <si>
    <t>días</t>
  </si>
  <si>
    <t>altura</t>
  </si>
  <si>
    <t>IMC</t>
  </si>
  <si>
    <t>conclusión</t>
  </si>
  <si>
    <t>NOMBRE</t>
  </si>
  <si>
    <t>serie1</t>
  </si>
  <si>
    <t>serie2</t>
  </si>
  <si>
    <t>precio total</t>
  </si>
  <si>
    <t>% evolución</t>
  </si>
  <si>
    <t>índice (2010=100)</t>
  </si>
  <si>
    <t>llegada</t>
  </si>
  <si>
    <t>tiempo</t>
  </si>
  <si>
    <t>redondeado</t>
  </si>
  <si>
    <t>apartado</t>
  </si>
  <si>
    <t>importe</t>
  </si>
  <si>
    <t>bus</t>
  </si>
  <si>
    <t>tabaco</t>
  </si>
  <si>
    <t>edades</t>
  </si>
  <si>
    <t>land</t>
  </si>
  <si>
    <t>levensverw</t>
  </si>
  <si>
    <t>prijs</t>
  </si>
  <si>
    <t>Japan</t>
  </si>
  <si>
    <t>San Marino</t>
  </si>
  <si>
    <t>Monaco</t>
  </si>
  <si>
    <t>Zwitserland</t>
  </si>
  <si>
    <t>Australië</t>
  </si>
  <si>
    <t>Zweden</t>
  </si>
  <si>
    <t>Ijsland</t>
  </si>
  <si>
    <t>Andorra</t>
  </si>
  <si>
    <t>parte1</t>
  </si>
  <si>
    <t>parte2</t>
  </si>
  <si>
    <t>parte3</t>
  </si>
  <si>
    <t>producto</t>
  </si>
  <si>
    <t>d</t>
  </si>
  <si>
    <t>e</t>
  </si>
  <si>
    <t>f</t>
  </si>
  <si>
    <t>g</t>
  </si>
  <si>
    <t>h</t>
  </si>
  <si>
    <t>TOTAL</t>
  </si>
  <si>
    <t>índice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</si>
</sst>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14" fontId="0" fillId="0" borderId="0" xfId="0" applyNumberFormat="1"/>
    <xf numFmtId="0" fontId="2" fillId="0" borderId="0" xfId="0" applyFont="1"/>
    <xf numFmtId="20" fontId="0" fillId="0" borderId="0" xfId="0" applyNumberFormat="1"/>
    <xf numFmtId="164" fontId="0" fillId="0" borderId="0" xfId="0" applyNumberFormat="1"/>
    <xf numFmtId="9" fontId="0" fillId="0" borderId="0" xfId="0" applyNumberFormat="1"/>
    <xf numFmtId="0" fontId="0" fillId="0" borderId="0" xfId="1" applyNumberFormat="1" applyFont="1"/>
  </cellXfs>
  <cellStyles count="2">
    <cellStyle name="Normal" xfId="0" builtinId="0"/>
    <cellStyle name="Percent" xfId="1" builtinId="5"/>
  </cellStyles>
  <dxfs count="2"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D13" sqref="D13"/>
    </sheetView>
  </sheetViews>
  <sheetFormatPr defaultRowHeight="14.4" x14ac:dyDescent="0.3"/>
  <sheetData>
    <row r="1" spans="1:5" x14ac:dyDescent="0.3">
      <c r="B1" t="s">
        <v>17</v>
      </c>
      <c r="C1" t="s">
        <v>16</v>
      </c>
      <c r="D1" t="s">
        <v>18</v>
      </c>
      <c r="E1" t="s">
        <v>19</v>
      </c>
    </row>
    <row r="2" spans="1:5" x14ac:dyDescent="0.3">
      <c r="A2" t="s">
        <v>20</v>
      </c>
      <c r="B2" s="4">
        <v>5.4</v>
      </c>
      <c r="C2" s="4"/>
      <c r="D2" s="4">
        <v>2.95</v>
      </c>
      <c r="E2" s="4">
        <f>SUM(B2:D2)</f>
        <v>8.3500000000000014</v>
      </c>
    </row>
    <row r="3" spans="1:5" x14ac:dyDescent="0.3">
      <c r="A3" t="s">
        <v>9</v>
      </c>
      <c r="B3" s="4">
        <v>12.4</v>
      </c>
      <c r="C3" s="4"/>
      <c r="D3" s="4">
        <v>3.15</v>
      </c>
      <c r="E3" s="4">
        <f t="shared" ref="E3:E9" si="0">SUM(B3:D3)</f>
        <v>15.55</v>
      </c>
    </row>
    <row r="4" spans="1:5" x14ac:dyDescent="0.3">
      <c r="A4" t="s">
        <v>21</v>
      </c>
      <c r="B4" s="4">
        <v>1.5</v>
      </c>
      <c r="C4" s="4">
        <v>2.1</v>
      </c>
      <c r="D4" s="4"/>
      <c r="E4" s="4">
        <f t="shared" si="0"/>
        <v>3.6</v>
      </c>
    </row>
    <row r="5" spans="1:5" x14ac:dyDescent="0.3">
      <c r="A5" t="s">
        <v>22</v>
      </c>
      <c r="B5" s="4">
        <v>14</v>
      </c>
      <c r="C5" s="4"/>
      <c r="D5" s="4"/>
      <c r="E5" s="4">
        <f t="shared" si="0"/>
        <v>14</v>
      </c>
    </row>
    <row r="6" spans="1:5" x14ac:dyDescent="0.3">
      <c r="A6" t="s">
        <v>23</v>
      </c>
      <c r="B6" s="4">
        <v>2</v>
      </c>
      <c r="C6" s="4"/>
      <c r="D6" s="4"/>
      <c r="E6" s="4">
        <f t="shared" si="0"/>
        <v>2</v>
      </c>
    </row>
    <row r="7" spans="1:5" x14ac:dyDescent="0.3">
      <c r="A7" t="s">
        <v>24</v>
      </c>
      <c r="B7" s="4"/>
      <c r="C7" s="4"/>
      <c r="D7" s="4"/>
      <c r="E7" s="4">
        <f t="shared" si="0"/>
        <v>0</v>
      </c>
    </row>
    <row r="8" spans="1:5" x14ac:dyDescent="0.3">
      <c r="A8" t="s">
        <v>12</v>
      </c>
      <c r="B8" s="4"/>
      <c r="C8" s="4"/>
      <c r="D8" s="4"/>
      <c r="E8" s="4">
        <f t="shared" si="0"/>
        <v>0</v>
      </c>
    </row>
    <row r="9" spans="1:5" x14ac:dyDescent="0.3">
      <c r="A9" t="s">
        <v>25</v>
      </c>
      <c r="B9" s="4">
        <f>AVERAGE(B2:B8)</f>
        <v>7.06</v>
      </c>
      <c r="C9" s="4">
        <f t="shared" ref="C9:D9" si="1">AVERAGE(C2:C8)</f>
        <v>2.1</v>
      </c>
      <c r="D9" s="4">
        <f t="shared" si="1"/>
        <v>3.05</v>
      </c>
      <c r="E9" s="4">
        <f t="shared" si="0"/>
        <v>12.21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A2" sqref="A2"/>
    </sheetView>
  </sheetViews>
  <sheetFormatPr defaultRowHeight="14.4" x14ac:dyDescent="0.3"/>
  <sheetData>
    <row r="1" spans="1:1" x14ac:dyDescent="0.3">
      <c r="A1" t="s">
        <v>43</v>
      </c>
    </row>
    <row r="2" spans="1:1" x14ac:dyDescent="0.3">
      <c r="A2">
        <v>42</v>
      </c>
    </row>
    <row r="3" spans="1:1" x14ac:dyDescent="0.3">
      <c r="A3">
        <v>36</v>
      </c>
    </row>
    <row r="4" spans="1:1" x14ac:dyDescent="0.3">
      <c r="A4">
        <v>39</v>
      </c>
    </row>
    <row r="5" spans="1:1" x14ac:dyDescent="0.3">
      <c r="A5">
        <v>36</v>
      </c>
    </row>
    <row r="6" spans="1:1" x14ac:dyDescent="0.3">
      <c r="A6">
        <v>42</v>
      </c>
    </row>
    <row r="7" spans="1:1" x14ac:dyDescent="0.3">
      <c r="A7">
        <v>43</v>
      </c>
    </row>
    <row r="8" spans="1:1" x14ac:dyDescent="0.3">
      <c r="A8">
        <v>40</v>
      </c>
    </row>
    <row r="9" spans="1:1" x14ac:dyDescent="0.3">
      <c r="A9">
        <v>43</v>
      </c>
    </row>
    <row r="10" spans="1:1" x14ac:dyDescent="0.3">
      <c r="A10">
        <v>37</v>
      </c>
    </row>
    <row r="11" spans="1:1" x14ac:dyDescent="0.3">
      <c r="A11">
        <v>41</v>
      </c>
    </row>
    <row r="12" spans="1:1" x14ac:dyDescent="0.3">
      <c r="A12">
        <v>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D1" sqref="D1"/>
    </sheetView>
  </sheetViews>
  <sheetFormatPr defaultRowHeight="14.4" x14ac:dyDescent="0.3"/>
  <sheetData>
    <row r="1" spans="1:6" x14ac:dyDescent="0.3">
      <c r="C1" t="s">
        <v>49</v>
      </c>
      <c r="D1" t="s">
        <v>44</v>
      </c>
      <c r="E1" t="s">
        <v>50</v>
      </c>
      <c r="F1" t="s">
        <v>51</v>
      </c>
    </row>
    <row r="2" spans="1:6" x14ac:dyDescent="0.3">
      <c r="A2" t="s">
        <v>45</v>
      </c>
      <c r="B2">
        <v>1991</v>
      </c>
      <c r="C2">
        <f ca="1">RAND()*25</f>
        <v>8.0118344374419479</v>
      </c>
      <c r="D2">
        <f t="shared" ref="D2:F2" ca="1" si="0">RAND()*25</f>
        <v>1.8062914258893836</v>
      </c>
      <c r="E2">
        <f t="shared" ca="1" si="0"/>
        <v>9.6872234943598539</v>
      </c>
      <c r="F2">
        <f t="shared" ca="1" si="0"/>
        <v>21.657660541733808</v>
      </c>
    </row>
    <row r="3" spans="1:6" x14ac:dyDescent="0.3">
      <c r="B3">
        <v>2001</v>
      </c>
      <c r="C3">
        <f t="shared" ref="C3:F13" ca="1" si="1">RAND()*25</f>
        <v>6.9673391604538337E-2</v>
      </c>
      <c r="D3">
        <f t="shared" ca="1" si="1"/>
        <v>19.346962545660261</v>
      </c>
      <c r="E3">
        <f t="shared" ca="1" si="1"/>
        <v>20.354706760961715</v>
      </c>
      <c r="F3">
        <f t="shared" ca="1" si="1"/>
        <v>4.5310711901984071</v>
      </c>
    </row>
    <row r="4" spans="1:6" x14ac:dyDescent="0.3">
      <c r="B4">
        <v>2009</v>
      </c>
      <c r="C4">
        <f t="shared" ca="1" si="1"/>
        <v>0.69946309292566178</v>
      </c>
      <c r="D4">
        <f t="shared" ca="1" si="1"/>
        <v>22.310418604481093</v>
      </c>
      <c r="E4">
        <f t="shared" ca="1" si="1"/>
        <v>19.673695409543306</v>
      </c>
      <c r="F4">
        <f t="shared" ca="1" si="1"/>
        <v>1.8933165488094761</v>
      </c>
    </row>
    <row r="5" spans="1:6" x14ac:dyDescent="0.3">
      <c r="A5" t="s">
        <v>46</v>
      </c>
      <c r="B5">
        <v>1991</v>
      </c>
      <c r="C5">
        <f t="shared" ca="1" si="1"/>
        <v>6.0825109768069545</v>
      </c>
      <c r="D5">
        <f t="shared" ca="1" si="1"/>
        <v>3.2045895842032794</v>
      </c>
      <c r="E5">
        <f t="shared" ca="1" si="1"/>
        <v>12.969172552189386</v>
      </c>
      <c r="F5">
        <f t="shared" ca="1" si="1"/>
        <v>18.05525142553789</v>
      </c>
    </row>
    <row r="6" spans="1:6" x14ac:dyDescent="0.3">
      <c r="B6">
        <v>2001</v>
      </c>
      <c r="C6">
        <f t="shared" ca="1" si="1"/>
        <v>9.1127366930854183</v>
      </c>
      <c r="D6">
        <f t="shared" ca="1" si="1"/>
        <v>7.6060800769989196</v>
      </c>
      <c r="E6">
        <f t="shared" ca="1" si="1"/>
        <v>5.1038519734649341</v>
      </c>
      <c r="F6">
        <f t="shared" ca="1" si="1"/>
        <v>19.95679686801569</v>
      </c>
    </row>
    <row r="7" spans="1:6" x14ac:dyDescent="0.3">
      <c r="B7">
        <v>2009</v>
      </c>
      <c r="C7">
        <f t="shared" ca="1" si="1"/>
        <v>14.453274983648734</v>
      </c>
      <c r="D7">
        <f t="shared" ca="1" si="1"/>
        <v>7.616438235743006</v>
      </c>
      <c r="E7">
        <f t="shared" ca="1" si="1"/>
        <v>9.0684156602102028</v>
      </c>
      <c r="F7">
        <f t="shared" ca="1" si="1"/>
        <v>21.605351901363541</v>
      </c>
    </row>
    <row r="8" spans="1:6" x14ac:dyDescent="0.3">
      <c r="A8" t="s">
        <v>47</v>
      </c>
      <c r="B8">
        <v>1991</v>
      </c>
      <c r="C8">
        <f t="shared" ca="1" si="1"/>
        <v>21.421998073033855</v>
      </c>
      <c r="D8">
        <f t="shared" ca="1" si="1"/>
        <v>15.475068897267871</v>
      </c>
      <c r="E8">
        <f t="shared" ca="1" si="1"/>
        <v>19.413683409520427</v>
      </c>
      <c r="F8">
        <f t="shared" ca="1" si="1"/>
        <v>4.2553410877671674</v>
      </c>
    </row>
    <row r="9" spans="1:6" x14ac:dyDescent="0.3">
      <c r="B9">
        <v>2001</v>
      </c>
      <c r="C9">
        <f t="shared" ca="1" si="1"/>
        <v>24.009812257091866</v>
      </c>
      <c r="D9">
        <f t="shared" ca="1" si="1"/>
        <v>10.413907265328767</v>
      </c>
      <c r="E9">
        <f t="shared" ca="1" si="1"/>
        <v>23.958502785336623</v>
      </c>
      <c r="F9">
        <f t="shared" ca="1" si="1"/>
        <v>6.8405427669145675</v>
      </c>
    </row>
    <row r="10" spans="1:6" x14ac:dyDescent="0.3">
      <c r="B10">
        <v>2009</v>
      </c>
      <c r="C10">
        <f t="shared" ca="1" si="1"/>
        <v>2.45593013080124</v>
      </c>
      <c r="D10">
        <f t="shared" ca="1" si="1"/>
        <v>6.0534846881710989</v>
      </c>
      <c r="E10">
        <f t="shared" ca="1" si="1"/>
        <v>15.95406732131589</v>
      </c>
      <c r="F10">
        <f t="shared" ca="1" si="1"/>
        <v>15.469753424545896</v>
      </c>
    </row>
    <row r="11" spans="1:6" x14ac:dyDescent="0.3">
      <c r="A11" t="s">
        <v>48</v>
      </c>
      <c r="B11">
        <v>1991</v>
      </c>
      <c r="C11">
        <f t="shared" ca="1" si="1"/>
        <v>16.143029700922433</v>
      </c>
      <c r="D11">
        <f t="shared" ca="1" si="1"/>
        <v>1.7001234524725239</v>
      </c>
      <c r="E11">
        <f t="shared" ca="1" si="1"/>
        <v>2.9964651387236749</v>
      </c>
      <c r="F11">
        <f t="shared" ca="1" si="1"/>
        <v>11.762253479219012</v>
      </c>
    </row>
    <row r="12" spans="1:6" x14ac:dyDescent="0.3">
      <c r="B12">
        <v>2001</v>
      </c>
      <c r="C12">
        <f t="shared" ca="1" si="1"/>
        <v>8.9518655814517398</v>
      </c>
      <c r="D12">
        <f t="shared" ca="1" si="1"/>
        <v>20.021094684682119</v>
      </c>
      <c r="E12">
        <f t="shared" ca="1" si="1"/>
        <v>24.642620937566807</v>
      </c>
      <c r="F12">
        <f t="shared" ca="1" si="1"/>
        <v>13.038536110455507</v>
      </c>
    </row>
    <row r="13" spans="1:6" x14ac:dyDescent="0.3">
      <c r="B13">
        <v>2009</v>
      </c>
      <c r="C13">
        <f t="shared" ca="1" si="1"/>
        <v>11.910786396056332</v>
      </c>
      <c r="D13">
        <f t="shared" ca="1" si="1"/>
        <v>17.41728118648339</v>
      </c>
      <c r="E13">
        <f t="shared" ca="1" si="1"/>
        <v>4.1294487794886479</v>
      </c>
      <c r="F13">
        <f t="shared" ca="1" si="1"/>
        <v>16.904940659337349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="160" zoomScaleNormal="160" workbookViewId="0">
      <selection activeCell="D7" sqref="D7"/>
    </sheetView>
  </sheetViews>
  <sheetFormatPr defaultRowHeight="14.4" x14ac:dyDescent="0.3"/>
  <cols>
    <col min="1" max="1" width="11.5546875" customWidth="1"/>
    <col min="2" max="2" width="11.109375" customWidth="1"/>
  </cols>
  <sheetData>
    <row r="1" spans="1:7" x14ac:dyDescent="0.3">
      <c r="A1" t="s">
        <v>52</v>
      </c>
      <c r="B1" t="s">
        <v>53</v>
      </c>
      <c r="C1" t="s">
        <v>54</v>
      </c>
    </row>
    <row r="2" spans="1:7" x14ac:dyDescent="0.3">
      <c r="A2" s="1">
        <v>42297</v>
      </c>
      <c r="B2" s="1">
        <v>42302</v>
      </c>
      <c r="C2">
        <f>IF(B2="","",B2-A2+1)</f>
        <v>6</v>
      </c>
    </row>
    <row r="3" spans="1:7" x14ac:dyDescent="0.3">
      <c r="A3" s="1">
        <v>42297</v>
      </c>
      <c r="B3" s="1">
        <v>42301</v>
      </c>
      <c r="C3">
        <f t="shared" ref="C3:C4" si="0">IF(B3="","",B3-A3+1)</f>
        <v>5</v>
      </c>
      <c r="G3" t="s">
        <v>0</v>
      </c>
    </row>
    <row r="4" spans="1:7" x14ac:dyDescent="0.3">
      <c r="A4" s="1">
        <v>42297</v>
      </c>
      <c r="B4" s="1">
        <v>42304</v>
      </c>
      <c r="C4">
        <f t="shared" si="0"/>
        <v>8</v>
      </c>
    </row>
    <row r="13" spans="1:7" x14ac:dyDescent="0.3">
      <c r="C13" t="s">
        <v>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zoomScale="145" zoomScaleNormal="145" workbookViewId="0">
      <selection activeCell="D2" sqref="D2:D12"/>
    </sheetView>
  </sheetViews>
  <sheetFormatPr defaultRowHeight="14.4" x14ac:dyDescent="0.3"/>
  <sheetData>
    <row r="1" spans="1:4" x14ac:dyDescent="0.3">
      <c r="A1" t="s">
        <v>42</v>
      </c>
      <c r="B1" t="s">
        <v>55</v>
      </c>
      <c r="C1" t="s">
        <v>56</v>
      </c>
      <c r="D1" t="s">
        <v>57</v>
      </c>
    </row>
    <row r="2" spans="1:4" x14ac:dyDescent="0.3">
      <c r="A2">
        <v>88</v>
      </c>
      <c r="B2">
        <v>1.88</v>
      </c>
      <c r="C2">
        <f>A2/B2^2</f>
        <v>24.898143956541425</v>
      </c>
      <c r="D2" t="str">
        <f>IF(C2&lt;18.5,"bajo peso",IF(C2&lt;25,"peso normal","sobrepeso"))</f>
        <v>peso normal</v>
      </c>
    </row>
    <row r="3" spans="1:4" x14ac:dyDescent="0.3">
      <c r="A3">
        <f ca="1">50+RAND()*50</f>
        <v>63.40850996181004</v>
      </c>
      <c r="B3">
        <f ca="1">1.5+RAND()/2</f>
        <v>1.8613549903694266</v>
      </c>
      <c r="C3">
        <f t="shared" ref="C3:C12" ca="1" si="0">A3/B3^2</f>
        <v>18.301603062596239</v>
      </c>
      <c r="D3" t="str">
        <f t="shared" ref="D3:D12" ca="1" si="1">IF(C3&lt;18.5,"bajo peso",IF(C3&lt;25,"peso normal","sobrepeso"))</f>
        <v>bajo peso</v>
      </c>
    </row>
    <row r="4" spans="1:4" x14ac:dyDescent="0.3">
      <c r="A4">
        <f t="shared" ref="A4:A12" ca="1" si="2">50+RAND()*50</f>
        <v>81.577526048989782</v>
      </c>
      <c r="B4">
        <f t="shared" ref="B4:B12" ca="1" si="3">1.5+RAND()/2</f>
        <v>1.6932305781286754</v>
      </c>
      <c r="C4">
        <f t="shared" ca="1" si="0"/>
        <v>28.453672268535648</v>
      </c>
      <c r="D4" t="str">
        <f t="shared" ca="1" si="1"/>
        <v>sobrepeso</v>
      </c>
    </row>
    <row r="5" spans="1:4" x14ac:dyDescent="0.3">
      <c r="A5">
        <f t="shared" ca="1" si="2"/>
        <v>67.99533792536964</v>
      </c>
      <c r="B5">
        <f t="shared" ca="1" si="3"/>
        <v>1.6489603563043518</v>
      </c>
      <c r="C5">
        <f t="shared" ca="1" si="0"/>
        <v>25.006833772955932</v>
      </c>
      <c r="D5" t="str">
        <f t="shared" ca="1" si="1"/>
        <v>sobrepeso</v>
      </c>
    </row>
    <row r="6" spans="1:4" x14ac:dyDescent="0.3">
      <c r="A6">
        <f t="shared" ca="1" si="2"/>
        <v>94.557076245619044</v>
      </c>
      <c r="B6">
        <f t="shared" ca="1" si="3"/>
        <v>1.5513760032114035</v>
      </c>
      <c r="C6">
        <f t="shared" ca="1" si="0"/>
        <v>39.28799774568575</v>
      </c>
      <c r="D6" t="str">
        <f t="shared" ca="1" si="1"/>
        <v>sobrepeso</v>
      </c>
    </row>
    <row r="7" spans="1:4" x14ac:dyDescent="0.3">
      <c r="A7">
        <f t="shared" ca="1" si="2"/>
        <v>91.654407286174603</v>
      </c>
      <c r="B7">
        <f t="shared" ca="1" si="3"/>
        <v>1.6066919719592203</v>
      </c>
      <c r="C7">
        <f t="shared" ca="1" si="0"/>
        <v>35.504884638030326</v>
      </c>
      <c r="D7" t="str">
        <f t="shared" ca="1" si="1"/>
        <v>sobrepeso</v>
      </c>
    </row>
    <row r="8" spans="1:4" x14ac:dyDescent="0.3">
      <c r="A8">
        <f t="shared" ca="1" si="2"/>
        <v>72.771849982528607</v>
      </c>
      <c r="B8">
        <f t="shared" ca="1" si="3"/>
        <v>1.5046954471811533</v>
      </c>
      <c r="C8">
        <f t="shared" ca="1" si="0"/>
        <v>32.141504507271783</v>
      </c>
      <c r="D8" t="str">
        <f t="shared" ca="1" si="1"/>
        <v>sobrepeso</v>
      </c>
    </row>
    <row r="9" spans="1:4" x14ac:dyDescent="0.3">
      <c r="A9">
        <f t="shared" ca="1" si="2"/>
        <v>75.441874205894379</v>
      </c>
      <c r="B9">
        <f t="shared" ca="1" si="3"/>
        <v>1.9842111254483337</v>
      </c>
      <c r="C9">
        <f t="shared" ca="1" si="0"/>
        <v>19.161817884742682</v>
      </c>
      <c r="D9" t="str">
        <f t="shared" ca="1" si="1"/>
        <v>peso normal</v>
      </c>
    </row>
    <row r="10" spans="1:4" x14ac:dyDescent="0.3">
      <c r="A10">
        <f t="shared" ca="1" si="2"/>
        <v>81.252285303205994</v>
      </c>
      <c r="B10">
        <f t="shared" ca="1" si="3"/>
        <v>1.7563781967527183</v>
      </c>
      <c r="C10">
        <f t="shared" ca="1" si="0"/>
        <v>26.339013829142768</v>
      </c>
      <c r="D10" t="str">
        <f t="shared" ca="1" si="1"/>
        <v>sobrepeso</v>
      </c>
    </row>
    <row r="11" spans="1:4" x14ac:dyDescent="0.3">
      <c r="A11">
        <f t="shared" ca="1" si="2"/>
        <v>82.988425157774415</v>
      </c>
      <c r="B11">
        <f t="shared" ca="1" si="3"/>
        <v>1.6564031071918266</v>
      </c>
      <c r="C11">
        <f t="shared" ca="1" si="0"/>
        <v>30.247218959437426</v>
      </c>
      <c r="D11" t="str">
        <f t="shared" ca="1" si="1"/>
        <v>sobrepeso</v>
      </c>
    </row>
    <row r="12" spans="1:4" x14ac:dyDescent="0.3">
      <c r="A12">
        <f t="shared" ca="1" si="2"/>
        <v>66.991206300413069</v>
      </c>
      <c r="B12">
        <f t="shared" ca="1" si="3"/>
        <v>1.70651040160235</v>
      </c>
      <c r="C12">
        <f t="shared" ca="1" si="0"/>
        <v>23.003817772640691</v>
      </c>
      <c r="D12" t="str">
        <f t="shared" ca="1" si="1"/>
        <v>peso normal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zoomScale="160" zoomScaleNormal="160" workbookViewId="0">
      <selection activeCell="E2" sqref="E2"/>
    </sheetView>
  </sheetViews>
  <sheetFormatPr defaultRowHeight="14.4" x14ac:dyDescent="0.3"/>
  <sheetData>
    <row r="1" spans="1:5" x14ac:dyDescent="0.3">
      <c r="A1" t="s">
        <v>58</v>
      </c>
      <c r="B1" t="s">
        <v>2</v>
      </c>
      <c r="C1" t="s">
        <v>3</v>
      </c>
      <c r="D1" t="s">
        <v>4</v>
      </c>
      <c r="E1" t="s">
        <v>29</v>
      </c>
    </row>
    <row r="2" spans="1:5" x14ac:dyDescent="0.3">
      <c r="A2" t="s">
        <v>5</v>
      </c>
      <c r="B2">
        <v>20</v>
      </c>
      <c r="C2">
        <v>20</v>
      </c>
      <c r="D2">
        <v>20</v>
      </c>
      <c r="E2" s="2">
        <f t="shared" ref="E2:E5" si="0">AVERAGE(B2:D2)</f>
        <v>20</v>
      </c>
    </row>
    <row r="3" spans="1:5" x14ac:dyDescent="0.3">
      <c r="A3" t="s">
        <v>6</v>
      </c>
      <c r="B3">
        <f ca="1">INT(RAND()*20)</f>
        <v>10</v>
      </c>
      <c r="C3">
        <f t="shared" ref="C3:D3" ca="1" si="1">INT(RAND()*20)</f>
        <v>18</v>
      </c>
      <c r="D3">
        <f t="shared" ca="1" si="1"/>
        <v>0</v>
      </c>
      <c r="E3" s="2">
        <f t="shared" ca="1" si="0"/>
        <v>9.3333333333333339</v>
      </c>
    </row>
    <row r="4" spans="1:5" x14ac:dyDescent="0.3">
      <c r="A4" t="s">
        <v>7</v>
      </c>
      <c r="B4">
        <f t="shared" ref="B4:D5" ca="1" si="2">INT(RAND()*20)</f>
        <v>10</v>
      </c>
      <c r="C4">
        <f t="shared" ca="1" si="2"/>
        <v>7</v>
      </c>
      <c r="D4">
        <f t="shared" ca="1" si="2"/>
        <v>6</v>
      </c>
      <c r="E4" s="2">
        <f t="shared" ca="1" si="0"/>
        <v>7.666666666666667</v>
      </c>
    </row>
    <row r="5" spans="1:5" x14ac:dyDescent="0.3">
      <c r="A5" t="s">
        <v>8</v>
      </c>
      <c r="B5">
        <f t="shared" ca="1" si="2"/>
        <v>8</v>
      </c>
      <c r="C5">
        <f t="shared" ca="1" si="2"/>
        <v>17</v>
      </c>
      <c r="D5">
        <f t="shared" ca="1" si="2"/>
        <v>14</v>
      </c>
      <c r="E5" s="2">
        <f t="shared" ca="1" si="0"/>
        <v>13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zoomScale="145" zoomScaleNormal="145" workbookViewId="0">
      <selection activeCell="E2" sqref="E2"/>
    </sheetView>
  </sheetViews>
  <sheetFormatPr defaultRowHeight="14.4" x14ac:dyDescent="0.3"/>
  <sheetData>
    <row r="1" spans="1:5" x14ac:dyDescent="0.3">
      <c r="A1" t="str">
        <f>exres1!A1</f>
        <v>NOMBRE</v>
      </c>
      <c r="B1" t="s">
        <v>2</v>
      </c>
      <c r="C1" t="s">
        <v>3</v>
      </c>
      <c r="D1" t="s">
        <v>4</v>
      </c>
      <c r="E1" t="s">
        <v>29</v>
      </c>
    </row>
    <row r="2" spans="1:5" x14ac:dyDescent="0.3">
      <c r="A2" t="str">
        <f>exres1!A2</f>
        <v>MAX</v>
      </c>
      <c r="B2">
        <v>15</v>
      </c>
      <c r="C2">
        <v>45</v>
      </c>
      <c r="D2">
        <v>30</v>
      </c>
      <c r="E2">
        <f>SUM(B2:D2)/SUM($B$2:$D$2)*20</f>
        <v>20</v>
      </c>
    </row>
    <row r="3" spans="1:5" x14ac:dyDescent="0.3">
      <c r="A3" t="str">
        <f>exres1!A3</f>
        <v>a</v>
      </c>
      <c r="B3">
        <f ca="1">INT(RAND()*B$2)</f>
        <v>11</v>
      </c>
      <c r="C3">
        <f t="shared" ref="C3:D3" ca="1" si="0">INT(RAND()*C$2)</f>
        <v>15</v>
      </c>
      <c r="D3">
        <f t="shared" ca="1" si="0"/>
        <v>13</v>
      </c>
      <c r="E3">
        <f ca="1">SUM(B3:D3)/SUM($B$2:$D$2)*20</f>
        <v>8.6666666666666679</v>
      </c>
    </row>
    <row r="4" spans="1:5" x14ac:dyDescent="0.3">
      <c r="A4" t="str">
        <f>exres1!A4</f>
        <v>b</v>
      </c>
      <c r="B4">
        <f t="shared" ref="B4:D5" ca="1" si="1">INT(RAND()*B$2)</f>
        <v>12</v>
      </c>
      <c r="C4">
        <f t="shared" ca="1" si="1"/>
        <v>27</v>
      </c>
      <c r="D4">
        <f t="shared" ca="1" si="1"/>
        <v>20</v>
      </c>
      <c r="E4">
        <f t="shared" ref="E4:E5" ca="1" si="2">SUM(B4:D4)/SUM($B$2:$D$2)*20</f>
        <v>13.111111111111111</v>
      </c>
    </row>
    <row r="5" spans="1:5" x14ac:dyDescent="0.3">
      <c r="A5" t="str">
        <f>exres1!A5</f>
        <v>c</v>
      </c>
      <c r="B5">
        <f t="shared" ca="1" si="1"/>
        <v>13</v>
      </c>
      <c r="C5">
        <f t="shared" ca="1" si="1"/>
        <v>10</v>
      </c>
      <c r="D5">
        <f t="shared" ca="1" si="1"/>
        <v>19</v>
      </c>
      <c r="E5">
        <f t="shared" ca="1" si="2"/>
        <v>9.3333333333333339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zoomScale="145" zoomScaleNormal="145" workbookViewId="0">
      <selection activeCell="A3" sqref="A3"/>
    </sheetView>
  </sheetViews>
  <sheetFormatPr defaultRowHeight="14.4" x14ac:dyDescent="0.3"/>
  <sheetData>
    <row r="1" spans="1:4" x14ac:dyDescent="0.3">
      <c r="A1" t="str">
        <f>exres1!A1</f>
        <v>NOMBRE</v>
      </c>
      <c r="B1" t="s">
        <v>59</v>
      </c>
      <c r="C1" t="s">
        <v>60</v>
      </c>
      <c r="D1" t="s">
        <v>19</v>
      </c>
    </row>
    <row r="2" spans="1:4" x14ac:dyDescent="0.3">
      <c r="A2" t="s">
        <v>42</v>
      </c>
      <c r="B2">
        <v>10</v>
      </c>
      <c r="C2">
        <v>5</v>
      </c>
    </row>
    <row r="3" spans="1:4" x14ac:dyDescent="0.3">
      <c r="A3" t="str">
        <f>exres1!A2</f>
        <v>MAX</v>
      </c>
      <c r="B3">
        <f>exres1!E2</f>
        <v>20</v>
      </c>
      <c r="C3">
        <f>exres2!E2</f>
        <v>20</v>
      </c>
      <c r="D3">
        <f>SUMPRODUCT(B3:C3,$B$2:$C$2)/SUM($B$2:$C$2)</f>
        <v>20</v>
      </c>
    </row>
    <row r="4" spans="1:4" x14ac:dyDescent="0.3">
      <c r="A4" t="str">
        <f>exres1!A3</f>
        <v>a</v>
      </c>
      <c r="B4">
        <f ca="1">exres1!E3</f>
        <v>9.3333333333333339</v>
      </c>
      <c r="C4">
        <f ca="1">exres2!E3</f>
        <v>8.6666666666666679</v>
      </c>
      <c r="D4">
        <f t="shared" ref="D4:D6" ca="1" si="0">SUMPRODUCT(B4:C4,$B$2:$C$2)/SUM($B$2:$C$2)</f>
        <v>9.1111111111111125</v>
      </c>
    </row>
    <row r="5" spans="1:4" x14ac:dyDescent="0.3">
      <c r="A5" t="str">
        <f>exres1!A4</f>
        <v>b</v>
      </c>
      <c r="B5">
        <f ca="1">exres1!E4</f>
        <v>7.666666666666667</v>
      </c>
      <c r="C5">
        <f ca="1">exres2!E4</f>
        <v>13.111111111111111</v>
      </c>
      <c r="D5">
        <f t="shared" ca="1" si="0"/>
        <v>9.4814814814814827</v>
      </c>
    </row>
    <row r="6" spans="1:4" x14ac:dyDescent="0.3">
      <c r="A6" t="str">
        <f>exres1!A5</f>
        <v>c</v>
      </c>
      <c r="B6">
        <f ca="1">exres1!E5</f>
        <v>13</v>
      </c>
      <c r="C6">
        <f ca="1">exres2!E5</f>
        <v>9.3333333333333339</v>
      </c>
      <c r="D6">
        <f t="shared" ca="1" si="0"/>
        <v>11.777777777777779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zoomScale="145" zoomScaleNormal="145" workbookViewId="0">
      <selection activeCell="C3" sqref="C3:C6"/>
    </sheetView>
  </sheetViews>
  <sheetFormatPr defaultRowHeight="14.4" x14ac:dyDescent="0.3"/>
  <sheetData>
    <row r="1" spans="1:4" x14ac:dyDescent="0.3">
      <c r="A1" t="s">
        <v>38</v>
      </c>
      <c r="B1" t="s">
        <v>61</v>
      </c>
      <c r="C1" t="s">
        <v>62</v>
      </c>
      <c r="D1" t="s">
        <v>63</v>
      </c>
    </row>
    <row r="2" spans="1:4" x14ac:dyDescent="0.3">
      <c r="A2">
        <v>2010</v>
      </c>
      <c r="B2">
        <v>245</v>
      </c>
      <c r="D2">
        <f>B2/$B$2*100</f>
        <v>100</v>
      </c>
    </row>
    <row r="3" spans="1:4" x14ac:dyDescent="0.3">
      <c r="A3">
        <v>2011</v>
      </c>
      <c r="B3">
        <v>251</v>
      </c>
      <c r="C3" s="6">
        <f>(B3-B2)/B2*100</f>
        <v>2.4489795918367347</v>
      </c>
      <c r="D3">
        <f t="shared" ref="D3:D6" si="0">B3/$B$2*100</f>
        <v>102.44897959183675</v>
      </c>
    </row>
    <row r="4" spans="1:4" x14ac:dyDescent="0.3">
      <c r="A4">
        <v>2012</v>
      </c>
      <c r="B4">
        <v>260</v>
      </c>
      <c r="C4" s="6">
        <f t="shared" ref="C4:C6" si="1">(B4-B3)/B3*100</f>
        <v>3.5856573705179287</v>
      </c>
      <c r="D4">
        <f t="shared" si="0"/>
        <v>106.12244897959184</v>
      </c>
    </row>
    <row r="5" spans="1:4" x14ac:dyDescent="0.3">
      <c r="A5">
        <v>2013</v>
      </c>
      <c r="B5">
        <v>244</v>
      </c>
      <c r="C5" s="6">
        <f t="shared" si="1"/>
        <v>-6.1538461538461542</v>
      </c>
      <c r="D5">
        <f t="shared" si="0"/>
        <v>99.591836734693871</v>
      </c>
    </row>
    <row r="6" spans="1:4" x14ac:dyDescent="0.3">
      <c r="A6">
        <v>2014</v>
      </c>
      <c r="B6">
        <v>258</v>
      </c>
      <c r="C6" s="6">
        <f t="shared" si="1"/>
        <v>5.7377049180327866</v>
      </c>
      <c r="D6">
        <f t="shared" si="0"/>
        <v>105.30612244897959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zoomScale="160" zoomScaleNormal="160" workbookViewId="0">
      <selection activeCell="D2" sqref="D2"/>
    </sheetView>
  </sheetViews>
  <sheetFormatPr defaultRowHeight="14.4" x14ac:dyDescent="0.3"/>
  <sheetData>
    <row r="1" spans="1:5" x14ac:dyDescent="0.3">
      <c r="A1" t="s">
        <v>53</v>
      </c>
      <c r="B1" t="s">
        <v>64</v>
      </c>
      <c r="C1" t="s">
        <v>65</v>
      </c>
      <c r="D1" t="s">
        <v>66</v>
      </c>
      <c r="E1" s="3">
        <v>6.9444444444444441E-3</v>
      </c>
    </row>
    <row r="2" spans="1:5" x14ac:dyDescent="0.3">
      <c r="A2" s="3">
        <v>0.35416666666666669</v>
      </c>
      <c r="B2" s="3">
        <v>0.40625</v>
      </c>
      <c r="C2" s="3">
        <f>B2-A2</f>
        <v>5.2083333333333315E-2</v>
      </c>
      <c r="D2" s="3">
        <f>INT(C2/$E$1+0.5)*$E$1</f>
        <v>5.5555555555555552E-2</v>
      </c>
    </row>
    <row r="3" spans="1:5" x14ac:dyDescent="0.3">
      <c r="A3" s="3">
        <v>0.35555555555555557</v>
      </c>
      <c r="B3" s="3">
        <v>0.38680555555555557</v>
      </c>
      <c r="C3" s="3">
        <f t="shared" ref="C3:C5" si="0">B3-A3</f>
        <v>3.125E-2</v>
      </c>
      <c r="D3" s="3">
        <f t="shared" ref="D3:D5" si="1">INT(C3/$E$1+0.5)*$E$1</f>
        <v>3.4722222222222224E-2</v>
      </c>
    </row>
    <row r="4" spans="1:5" x14ac:dyDescent="0.3">
      <c r="A4" s="3">
        <v>0.3666666666666667</v>
      </c>
      <c r="B4" s="3">
        <v>0.42708333333333331</v>
      </c>
      <c r="C4" s="3">
        <f t="shared" si="0"/>
        <v>6.0416666666666619E-2</v>
      </c>
      <c r="D4" s="3">
        <f t="shared" si="1"/>
        <v>6.25E-2</v>
      </c>
    </row>
    <row r="5" spans="1:5" x14ac:dyDescent="0.3">
      <c r="A5" s="3">
        <v>0.31388888888888888</v>
      </c>
      <c r="B5" s="3">
        <v>0.34513888888888888</v>
      </c>
      <c r="C5" s="3">
        <f t="shared" si="0"/>
        <v>3.125E-2</v>
      </c>
      <c r="D5" s="3">
        <f t="shared" si="1"/>
        <v>3.4722222222222224E-2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zoomScale="175" zoomScaleNormal="175" workbookViewId="0">
      <selection activeCell="B5" sqref="B5"/>
    </sheetView>
  </sheetViews>
  <sheetFormatPr defaultRowHeight="14.4" x14ac:dyDescent="0.3"/>
  <sheetData>
    <row r="1" spans="1:2" x14ac:dyDescent="0.3">
      <c r="A1" t="s">
        <v>67</v>
      </c>
      <c r="B1" t="s">
        <v>68</v>
      </c>
    </row>
    <row r="2" spans="1:2" x14ac:dyDescent="0.3">
      <c r="A2" t="s">
        <v>69</v>
      </c>
      <c r="B2">
        <v>1.65</v>
      </c>
    </row>
    <row r="3" spans="1:2" x14ac:dyDescent="0.3">
      <c r="A3" t="s">
        <v>16</v>
      </c>
      <c r="B3">
        <v>2.1</v>
      </c>
    </row>
    <row r="4" spans="1:2" x14ac:dyDescent="0.3">
      <c r="A4" t="s">
        <v>17</v>
      </c>
      <c r="B4">
        <v>6.85</v>
      </c>
    </row>
    <row r="5" spans="1:2" x14ac:dyDescent="0.3">
      <c r="A5" t="s">
        <v>70</v>
      </c>
      <c r="B5">
        <v>4.7</v>
      </c>
    </row>
    <row r="6" spans="1:2" x14ac:dyDescent="0.3">
      <c r="A6" t="s">
        <v>69</v>
      </c>
      <c r="B6">
        <v>1.65</v>
      </c>
    </row>
    <row r="7" spans="1:2" x14ac:dyDescent="0.3">
      <c r="A7" t="s">
        <v>16</v>
      </c>
      <c r="B7">
        <v>2.1</v>
      </c>
    </row>
    <row r="8" spans="1:2" x14ac:dyDescent="0.3">
      <c r="A8" t="s">
        <v>70</v>
      </c>
      <c r="B8">
        <v>4.7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zoomScale="175" zoomScaleNormal="175" workbookViewId="0">
      <selection activeCell="E4" sqref="E4"/>
    </sheetView>
  </sheetViews>
  <sheetFormatPr defaultRowHeight="14.4" x14ac:dyDescent="0.3"/>
  <sheetData>
    <row r="1" spans="1:4" x14ac:dyDescent="0.3">
      <c r="A1" t="s">
        <v>86</v>
      </c>
      <c r="C1">
        <v>2005</v>
      </c>
      <c r="D1">
        <v>2015</v>
      </c>
    </row>
    <row r="2" spans="1:4" x14ac:dyDescent="0.3">
      <c r="A2" t="s">
        <v>93</v>
      </c>
      <c r="C2">
        <f ca="1">C3/$C$3*100</f>
        <v>100</v>
      </c>
      <c r="D2">
        <f ca="1">D3/$C$3*100</f>
        <v>90.181337294614224</v>
      </c>
    </row>
    <row r="3" spans="1:4" x14ac:dyDescent="0.3">
      <c r="A3" t="s">
        <v>92</v>
      </c>
      <c r="C3">
        <f ca="1">SUMPRODUCT(C4:C11,$B$4:$B$11)</f>
        <v>5.5201000000000002</v>
      </c>
      <c r="D3">
        <f ca="1">SUMPRODUCT(D4:D11,$B$4:$B$11)</f>
        <v>4.9781000000000004</v>
      </c>
    </row>
    <row r="4" spans="1:4" x14ac:dyDescent="0.3">
      <c r="A4" t="s">
        <v>6</v>
      </c>
      <c r="B4" s="5">
        <v>0.05</v>
      </c>
      <c r="C4">
        <f ca="1">INT(RAND()*1500)/100</f>
        <v>7.96</v>
      </c>
      <c r="D4">
        <f ca="1">INT(RAND()*1500)/100</f>
        <v>12.28</v>
      </c>
    </row>
    <row r="5" spans="1:4" x14ac:dyDescent="0.3">
      <c r="A5" t="s">
        <v>7</v>
      </c>
      <c r="B5" s="5">
        <v>7.0000000000000007E-2</v>
      </c>
      <c r="C5">
        <f t="shared" ref="C5:D11" ca="1" si="0">INT(RAND()*1500)/100</f>
        <v>6.93</v>
      </c>
      <c r="D5">
        <f t="shared" ca="1" si="0"/>
        <v>5.45</v>
      </c>
    </row>
    <row r="6" spans="1:4" x14ac:dyDescent="0.3">
      <c r="A6" t="s">
        <v>8</v>
      </c>
      <c r="B6" s="5">
        <v>0.08</v>
      </c>
      <c r="C6">
        <f t="shared" ca="1" si="0"/>
        <v>6.96</v>
      </c>
      <c r="D6">
        <f t="shared" ca="1" si="0"/>
        <v>11.34</v>
      </c>
    </row>
    <row r="7" spans="1:4" x14ac:dyDescent="0.3">
      <c r="A7" t="s">
        <v>87</v>
      </c>
      <c r="B7" s="5">
        <v>0.12</v>
      </c>
      <c r="C7">
        <f t="shared" ca="1" si="0"/>
        <v>9.76</v>
      </c>
      <c r="D7">
        <f t="shared" ca="1" si="0"/>
        <v>1.48</v>
      </c>
    </row>
    <row r="8" spans="1:4" x14ac:dyDescent="0.3">
      <c r="A8" t="s">
        <v>88</v>
      </c>
      <c r="B8" s="5">
        <v>0.25</v>
      </c>
      <c r="C8">
        <f t="shared" ca="1" si="0"/>
        <v>0.66</v>
      </c>
      <c r="D8">
        <f t="shared" ca="1" si="0"/>
        <v>3.94</v>
      </c>
    </row>
    <row r="9" spans="1:4" x14ac:dyDescent="0.3">
      <c r="A9" t="s">
        <v>89</v>
      </c>
      <c r="B9" s="5">
        <v>0.3</v>
      </c>
      <c r="C9">
        <f t="shared" ca="1" si="0"/>
        <v>7.6</v>
      </c>
      <c r="D9">
        <f t="shared" ca="1" si="0"/>
        <v>3.49</v>
      </c>
    </row>
    <row r="10" spans="1:4" x14ac:dyDescent="0.3">
      <c r="A10" t="s">
        <v>90</v>
      </c>
      <c r="B10" s="5">
        <v>0.06</v>
      </c>
      <c r="C10">
        <f t="shared" ca="1" si="0"/>
        <v>4.5599999999999996</v>
      </c>
      <c r="D10">
        <f t="shared" ca="1" si="0"/>
        <v>8.34</v>
      </c>
    </row>
    <row r="11" spans="1:4" x14ac:dyDescent="0.3">
      <c r="A11" t="s">
        <v>91</v>
      </c>
      <c r="B11" s="5">
        <v>7.0000000000000007E-2</v>
      </c>
      <c r="C11">
        <f t="shared" ca="1" si="0"/>
        <v>2.72</v>
      </c>
      <c r="D11">
        <f t="shared" ca="1" si="0"/>
        <v>5.22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zoomScale="145" zoomScaleNormal="145" workbookViewId="0">
      <selection activeCell="H9" sqref="H9"/>
    </sheetView>
  </sheetViews>
  <sheetFormatPr defaultRowHeight="14.4" x14ac:dyDescent="0.3"/>
  <sheetData>
    <row r="1" spans="1:1" x14ac:dyDescent="0.3">
      <c r="A1" t="s">
        <v>71</v>
      </c>
    </row>
    <row r="2" spans="1:1" x14ac:dyDescent="0.3">
      <c r="A2">
        <f ca="1">18+INT(RAND()*50)</f>
        <v>45</v>
      </c>
    </row>
    <row r="3" spans="1:1" x14ac:dyDescent="0.3">
      <c r="A3">
        <f t="shared" ref="A3:A13" ca="1" si="0">18+INT(RAND()*50)</f>
        <v>42</v>
      </c>
    </row>
    <row r="4" spans="1:1" x14ac:dyDescent="0.3">
      <c r="A4">
        <f t="shared" ca="1" si="0"/>
        <v>57</v>
      </c>
    </row>
    <row r="5" spans="1:1" x14ac:dyDescent="0.3">
      <c r="A5">
        <f t="shared" ca="1" si="0"/>
        <v>39</v>
      </c>
    </row>
    <row r="6" spans="1:1" x14ac:dyDescent="0.3">
      <c r="A6">
        <f t="shared" ca="1" si="0"/>
        <v>51</v>
      </c>
    </row>
    <row r="7" spans="1:1" x14ac:dyDescent="0.3">
      <c r="A7">
        <f t="shared" ca="1" si="0"/>
        <v>40</v>
      </c>
    </row>
    <row r="8" spans="1:1" x14ac:dyDescent="0.3">
      <c r="A8">
        <f t="shared" ca="1" si="0"/>
        <v>59</v>
      </c>
    </row>
    <row r="9" spans="1:1" x14ac:dyDescent="0.3">
      <c r="A9">
        <f t="shared" ca="1" si="0"/>
        <v>67</v>
      </c>
    </row>
    <row r="10" spans="1:1" x14ac:dyDescent="0.3">
      <c r="A10">
        <f t="shared" ca="1" si="0"/>
        <v>47</v>
      </c>
    </row>
    <row r="11" spans="1:1" x14ac:dyDescent="0.3">
      <c r="A11">
        <f t="shared" ca="1" si="0"/>
        <v>46</v>
      </c>
    </row>
    <row r="12" spans="1:1" x14ac:dyDescent="0.3">
      <c r="A12">
        <f t="shared" ca="1" si="0"/>
        <v>47</v>
      </c>
    </row>
    <row r="13" spans="1:1" x14ac:dyDescent="0.3">
      <c r="A13">
        <f t="shared" ca="1" si="0"/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4"/>
  <sheetViews>
    <sheetView workbookViewId="0">
      <selection activeCell="B5" sqref="B5"/>
    </sheetView>
  </sheetViews>
  <sheetFormatPr defaultRowHeight="14.4" x14ac:dyDescent="0.3"/>
  <cols>
    <col min="2" max="2" width="15.33203125" customWidth="1"/>
  </cols>
  <sheetData>
    <row r="1" spans="1:2" x14ac:dyDescent="0.3">
      <c r="A1" t="s">
        <v>26</v>
      </c>
      <c r="B1" s="4">
        <v>3000000</v>
      </c>
    </row>
    <row r="2" spans="1:2" x14ac:dyDescent="0.3">
      <c r="A2" t="s">
        <v>27</v>
      </c>
      <c r="B2">
        <v>2</v>
      </c>
    </row>
    <row r="4" spans="1:2" x14ac:dyDescent="0.3">
      <c r="A4" t="s">
        <v>28</v>
      </c>
      <c r="B4" t="s">
        <v>29</v>
      </c>
    </row>
    <row r="5" spans="1:2" x14ac:dyDescent="0.3">
      <c r="A5">
        <v>1</v>
      </c>
      <c r="B5">
        <f>$B$1*(1+$B$2/100)^A5</f>
        <v>3060000</v>
      </c>
    </row>
    <row r="6" spans="1:2" x14ac:dyDescent="0.3">
      <c r="A6">
        <v>2</v>
      </c>
      <c r="B6">
        <f t="shared" ref="B6:B69" si="0">$B$1*(1+$B$2/100)^A6</f>
        <v>3121200</v>
      </c>
    </row>
    <row r="7" spans="1:2" x14ac:dyDescent="0.3">
      <c r="A7">
        <v>3</v>
      </c>
      <c r="B7">
        <f t="shared" si="0"/>
        <v>3183624</v>
      </c>
    </row>
    <row r="8" spans="1:2" x14ac:dyDescent="0.3">
      <c r="A8">
        <v>4</v>
      </c>
      <c r="B8">
        <f t="shared" si="0"/>
        <v>3247296.48</v>
      </c>
    </row>
    <row r="9" spans="1:2" x14ac:dyDescent="0.3">
      <c r="A9">
        <v>5</v>
      </c>
      <c r="B9">
        <f t="shared" si="0"/>
        <v>3312242.4095999999</v>
      </c>
    </row>
    <row r="10" spans="1:2" x14ac:dyDescent="0.3">
      <c r="A10">
        <v>6</v>
      </c>
      <c r="B10">
        <f t="shared" si="0"/>
        <v>3378487.2577920002</v>
      </c>
    </row>
    <row r="11" spans="1:2" x14ac:dyDescent="0.3">
      <c r="A11">
        <v>7</v>
      </c>
      <c r="B11">
        <f t="shared" si="0"/>
        <v>3446057.0029478394</v>
      </c>
    </row>
    <row r="12" spans="1:2" x14ac:dyDescent="0.3">
      <c r="A12">
        <v>8</v>
      </c>
      <c r="B12">
        <f t="shared" si="0"/>
        <v>3514978.1430067965</v>
      </c>
    </row>
    <row r="13" spans="1:2" x14ac:dyDescent="0.3">
      <c r="A13">
        <v>9</v>
      </c>
      <c r="B13">
        <f t="shared" si="0"/>
        <v>3585277.7058669324</v>
      </c>
    </row>
    <row r="14" spans="1:2" x14ac:dyDescent="0.3">
      <c r="A14">
        <v>10</v>
      </c>
      <c r="B14">
        <f t="shared" si="0"/>
        <v>3656983.2599842711</v>
      </c>
    </row>
    <row r="15" spans="1:2" x14ac:dyDescent="0.3">
      <c r="A15">
        <v>11</v>
      </c>
      <c r="B15">
        <f t="shared" si="0"/>
        <v>3730122.925183956</v>
      </c>
    </row>
    <row r="16" spans="1:2" x14ac:dyDescent="0.3">
      <c r="A16">
        <v>12</v>
      </c>
      <c r="B16">
        <f t="shared" si="0"/>
        <v>3804725.3836876359</v>
      </c>
    </row>
    <row r="17" spans="1:2" x14ac:dyDescent="0.3">
      <c r="A17">
        <v>13</v>
      </c>
      <c r="B17">
        <f t="shared" si="0"/>
        <v>3880819.8913613884</v>
      </c>
    </row>
    <row r="18" spans="1:2" x14ac:dyDescent="0.3">
      <c r="A18">
        <v>14</v>
      </c>
      <c r="B18">
        <f t="shared" si="0"/>
        <v>3958436.2891886164</v>
      </c>
    </row>
    <row r="19" spans="1:2" x14ac:dyDescent="0.3">
      <c r="A19">
        <v>15</v>
      </c>
      <c r="B19">
        <f t="shared" si="0"/>
        <v>4037605.0149723878</v>
      </c>
    </row>
    <row r="20" spans="1:2" x14ac:dyDescent="0.3">
      <c r="A20">
        <v>16</v>
      </c>
      <c r="B20">
        <f t="shared" si="0"/>
        <v>4118357.1152718361</v>
      </c>
    </row>
    <row r="21" spans="1:2" x14ac:dyDescent="0.3">
      <c r="A21">
        <v>17</v>
      </c>
      <c r="B21">
        <f t="shared" si="0"/>
        <v>4200724.2575772731</v>
      </c>
    </row>
    <row r="22" spans="1:2" x14ac:dyDescent="0.3">
      <c r="A22">
        <v>18</v>
      </c>
      <c r="B22">
        <f t="shared" si="0"/>
        <v>4284738.7427288182</v>
      </c>
    </row>
    <row r="23" spans="1:2" x14ac:dyDescent="0.3">
      <c r="A23">
        <v>19</v>
      </c>
      <c r="B23">
        <f t="shared" si="0"/>
        <v>4370433.5175833944</v>
      </c>
    </row>
    <row r="24" spans="1:2" x14ac:dyDescent="0.3">
      <c r="A24">
        <v>20</v>
      </c>
      <c r="B24">
        <f t="shared" si="0"/>
        <v>4457842.1879350627</v>
      </c>
    </row>
    <row r="25" spans="1:2" x14ac:dyDescent="0.3">
      <c r="A25">
        <v>21</v>
      </c>
      <c r="B25">
        <f t="shared" si="0"/>
        <v>4546999.031693764</v>
      </c>
    </row>
    <row r="26" spans="1:2" x14ac:dyDescent="0.3">
      <c r="A26">
        <v>22</v>
      </c>
      <c r="B26">
        <f t="shared" si="0"/>
        <v>4637939.0123276394</v>
      </c>
    </row>
    <row r="27" spans="1:2" x14ac:dyDescent="0.3">
      <c r="A27">
        <v>23</v>
      </c>
      <c r="B27">
        <f t="shared" si="0"/>
        <v>4730697.7925741915</v>
      </c>
    </row>
    <row r="28" spans="1:2" x14ac:dyDescent="0.3">
      <c r="A28">
        <v>24</v>
      </c>
      <c r="B28">
        <f t="shared" si="0"/>
        <v>4825311.7484256756</v>
      </c>
    </row>
    <row r="29" spans="1:2" x14ac:dyDescent="0.3">
      <c r="A29">
        <v>25</v>
      </c>
      <c r="B29">
        <f t="shared" si="0"/>
        <v>4921817.9833941888</v>
      </c>
    </row>
    <row r="30" spans="1:2" x14ac:dyDescent="0.3">
      <c r="A30">
        <v>26</v>
      </c>
      <c r="B30">
        <f t="shared" si="0"/>
        <v>5020254.343062073</v>
      </c>
    </row>
    <row r="31" spans="1:2" x14ac:dyDescent="0.3">
      <c r="A31">
        <v>27</v>
      </c>
      <c r="B31">
        <f t="shared" si="0"/>
        <v>5120659.4299233137</v>
      </c>
    </row>
    <row r="32" spans="1:2" x14ac:dyDescent="0.3">
      <c r="A32">
        <v>28</v>
      </c>
      <c r="B32">
        <f t="shared" si="0"/>
        <v>5223072.6185217807</v>
      </c>
    </row>
    <row r="33" spans="1:2" x14ac:dyDescent="0.3">
      <c r="A33">
        <v>29</v>
      </c>
      <c r="B33">
        <f t="shared" si="0"/>
        <v>5327534.0708922157</v>
      </c>
    </row>
    <row r="34" spans="1:2" x14ac:dyDescent="0.3">
      <c r="A34">
        <v>30</v>
      </c>
      <c r="B34">
        <f t="shared" si="0"/>
        <v>5434084.75231006</v>
      </c>
    </row>
    <row r="35" spans="1:2" x14ac:dyDescent="0.3">
      <c r="A35">
        <v>31</v>
      </c>
      <c r="B35">
        <f t="shared" si="0"/>
        <v>5542766.4473562604</v>
      </c>
    </row>
    <row r="36" spans="1:2" x14ac:dyDescent="0.3">
      <c r="A36">
        <v>32</v>
      </c>
      <c r="B36">
        <f t="shared" si="0"/>
        <v>5653621.7763033863</v>
      </c>
    </row>
    <row r="37" spans="1:2" x14ac:dyDescent="0.3">
      <c r="A37">
        <v>33</v>
      </c>
      <c r="B37">
        <f t="shared" si="0"/>
        <v>5766694.2118294546</v>
      </c>
    </row>
    <row r="38" spans="1:2" x14ac:dyDescent="0.3">
      <c r="A38">
        <v>34</v>
      </c>
      <c r="B38">
        <f t="shared" si="0"/>
        <v>5882028.0960660437</v>
      </c>
    </row>
    <row r="39" spans="1:2" x14ac:dyDescent="0.3">
      <c r="A39">
        <v>35</v>
      </c>
      <c r="B39">
        <f t="shared" si="0"/>
        <v>5999668.6579873646</v>
      </c>
    </row>
    <row r="40" spans="1:2" x14ac:dyDescent="0.3">
      <c r="A40">
        <v>36</v>
      </c>
      <c r="B40">
        <f t="shared" si="0"/>
        <v>6119662.0311471112</v>
      </c>
    </row>
    <row r="41" spans="1:2" x14ac:dyDescent="0.3">
      <c r="A41">
        <v>37</v>
      </c>
      <c r="B41">
        <f t="shared" si="0"/>
        <v>6242055.2717700545</v>
      </c>
    </row>
    <row r="42" spans="1:2" x14ac:dyDescent="0.3">
      <c r="A42">
        <v>38</v>
      </c>
      <c r="B42">
        <f t="shared" si="0"/>
        <v>6366896.3772054557</v>
      </c>
    </row>
    <row r="43" spans="1:2" x14ac:dyDescent="0.3">
      <c r="A43">
        <v>39</v>
      </c>
      <c r="B43">
        <f t="shared" si="0"/>
        <v>6494234.3047495624</v>
      </c>
    </row>
    <row r="44" spans="1:2" x14ac:dyDescent="0.3">
      <c r="A44">
        <v>40</v>
      </c>
      <c r="B44">
        <f t="shared" si="0"/>
        <v>6624118.9908445552</v>
      </c>
    </row>
    <row r="45" spans="1:2" x14ac:dyDescent="0.3">
      <c r="A45">
        <v>41</v>
      </c>
      <c r="B45">
        <f t="shared" si="0"/>
        <v>6756601.3706614459</v>
      </c>
    </row>
    <row r="46" spans="1:2" x14ac:dyDescent="0.3">
      <c r="A46">
        <v>42</v>
      </c>
      <c r="B46">
        <f t="shared" si="0"/>
        <v>6891733.3980746754</v>
      </c>
    </row>
    <row r="47" spans="1:2" x14ac:dyDescent="0.3">
      <c r="A47">
        <v>43</v>
      </c>
      <c r="B47">
        <f t="shared" si="0"/>
        <v>7029568.0660361676</v>
      </c>
    </row>
    <row r="48" spans="1:2" x14ac:dyDescent="0.3">
      <c r="A48">
        <v>44</v>
      </c>
      <c r="B48">
        <f t="shared" si="0"/>
        <v>7170159.4273568923</v>
      </c>
    </row>
    <row r="49" spans="1:2" x14ac:dyDescent="0.3">
      <c r="A49">
        <v>45</v>
      </c>
      <c r="B49">
        <f t="shared" si="0"/>
        <v>7313562.6159040295</v>
      </c>
    </row>
    <row r="50" spans="1:2" x14ac:dyDescent="0.3">
      <c r="A50">
        <v>46</v>
      </c>
      <c r="B50">
        <f t="shared" si="0"/>
        <v>7459833.8682221109</v>
      </c>
    </row>
    <row r="51" spans="1:2" x14ac:dyDescent="0.3">
      <c r="A51">
        <v>47</v>
      </c>
      <c r="B51">
        <f t="shared" si="0"/>
        <v>7609030.5455865506</v>
      </c>
    </row>
    <row r="52" spans="1:2" x14ac:dyDescent="0.3">
      <c r="A52">
        <v>48</v>
      </c>
      <c r="B52">
        <f t="shared" si="0"/>
        <v>7761211.1564982831</v>
      </c>
    </row>
    <row r="53" spans="1:2" x14ac:dyDescent="0.3">
      <c r="A53">
        <v>49</v>
      </c>
      <c r="B53">
        <f t="shared" si="0"/>
        <v>7916435.3796282494</v>
      </c>
    </row>
    <row r="54" spans="1:2" x14ac:dyDescent="0.3">
      <c r="A54">
        <v>50</v>
      </c>
      <c r="B54">
        <f t="shared" si="0"/>
        <v>8074764.0872208141</v>
      </c>
    </row>
    <row r="55" spans="1:2" x14ac:dyDescent="0.3">
      <c r="A55">
        <v>51</v>
      </c>
      <c r="B55">
        <f t="shared" si="0"/>
        <v>8236259.368965229</v>
      </c>
    </row>
    <row r="56" spans="1:2" x14ac:dyDescent="0.3">
      <c r="A56">
        <v>52</v>
      </c>
      <c r="B56">
        <f t="shared" si="0"/>
        <v>8400984.5563445352</v>
      </c>
    </row>
    <row r="57" spans="1:2" x14ac:dyDescent="0.3">
      <c r="A57">
        <v>53</v>
      </c>
      <c r="B57">
        <f t="shared" si="0"/>
        <v>8569004.2474714257</v>
      </c>
    </row>
    <row r="58" spans="1:2" x14ac:dyDescent="0.3">
      <c r="A58">
        <v>54</v>
      </c>
      <c r="B58">
        <f t="shared" si="0"/>
        <v>8740384.3324208539</v>
      </c>
    </row>
    <row r="59" spans="1:2" x14ac:dyDescent="0.3">
      <c r="A59">
        <v>55</v>
      </c>
      <c r="B59">
        <f t="shared" si="0"/>
        <v>8915192.0190692693</v>
      </c>
    </row>
    <row r="60" spans="1:2" x14ac:dyDescent="0.3">
      <c r="A60">
        <v>56</v>
      </c>
      <c r="B60">
        <f t="shared" si="0"/>
        <v>9093495.8594506551</v>
      </c>
    </row>
    <row r="61" spans="1:2" x14ac:dyDescent="0.3">
      <c r="A61">
        <v>57</v>
      </c>
      <c r="B61">
        <f t="shared" si="0"/>
        <v>9275365.7766396683</v>
      </c>
    </row>
    <row r="62" spans="1:2" x14ac:dyDescent="0.3">
      <c r="A62">
        <v>58</v>
      </c>
      <c r="B62">
        <f t="shared" si="0"/>
        <v>9460873.0921724625</v>
      </c>
    </row>
    <row r="63" spans="1:2" x14ac:dyDescent="0.3">
      <c r="A63">
        <v>59</v>
      </c>
      <c r="B63">
        <f t="shared" si="0"/>
        <v>9650090.5540159103</v>
      </c>
    </row>
    <row r="64" spans="1:2" x14ac:dyDescent="0.3">
      <c r="A64">
        <v>60</v>
      </c>
      <c r="B64">
        <f t="shared" si="0"/>
        <v>9843092.3650962301</v>
      </c>
    </row>
    <row r="65" spans="1:2" x14ac:dyDescent="0.3">
      <c r="A65">
        <v>61</v>
      </c>
      <c r="B65">
        <f t="shared" si="0"/>
        <v>10039954.212398155</v>
      </c>
    </row>
    <row r="66" spans="1:2" x14ac:dyDescent="0.3">
      <c r="A66">
        <v>62</v>
      </c>
      <c r="B66">
        <f t="shared" si="0"/>
        <v>10240753.296646118</v>
      </c>
    </row>
    <row r="67" spans="1:2" x14ac:dyDescent="0.3">
      <c r="A67">
        <v>63</v>
      </c>
      <c r="B67">
        <f t="shared" si="0"/>
        <v>10445568.362579038</v>
      </c>
    </row>
    <row r="68" spans="1:2" x14ac:dyDescent="0.3">
      <c r="A68">
        <v>64</v>
      </c>
      <c r="B68">
        <f t="shared" si="0"/>
        <v>10654479.729830621</v>
      </c>
    </row>
    <row r="69" spans="1:2" x14ac:dyDescent="0.3">
      <c r="A69">
        <v>65</v>
      </c>
      <c r="B69">
        <f t="shared" si="0"/>
        <v>10867569.324427234</v>
      </c>
    </row>
    <row r="70" spans="1:2" x14ac:dyDescent="0.3">
      <c r="A70">
        <v>66</v>
      </c>
      <c r="B70">
        <f t="shared" ref="B70:B84" si="1">$B$1*(1+$B$2/100)^A70</f>
        <v>11084920.710915778</v>
      </c>
    </row>
    <row r="71" spans="1:2" x14ac:dyDescent="0.3">
      <c r="A71">
        <v>67</v>
      </c>
      <c r="B71">
        <f t="shared" si="1"/>
        <v>11306619.125134094</v>
      </c>
    </row>
    <row r="72" spans="1:2" x14ac:dyDescent="0.3">
      <c r="A72">
        <v>68</v>
      </c>
      <c r="B72">
        <f t="shared" si="1"/>
        <v>11532751.507636774</v>
      </c>
    </row>
    <row r="73" spans="1:2" x14ac:dyDescent="0.3">
      <c r="A73">
        <v>69</v>
      </c>
      <c r="B73">
        <f t="shared" si="1"/>
        <v>11763406.537789511</v>
      </c>
    </row>
    <row r="74" spans="1:2" x14ac:dyDescent="0.3">
      <c r="A74">
        <v>70</v>
      </c>
      <c r="B74">
        <f t="shared" si="1"/>
        <v>11998674.668545302</v>
      </c>
    </row>
    <row r="75" spans="1:2" x14ac:dyDescent="0.3">
      <c r="A75">
        <v>71</v>
      </c>
      <c r="B75">
        <f t="shared" si="1"/>
        <v>12238648.161916206</v>
      </c>
    </row>
    <row r="76" spans="1:2" x14ac:dyDescent="0.3">
      <c r="A76">
        <v>72</v>
      </c>
      <c r="B76">
        <f t="shared" si="1"/>
        <v>12483421.125154531</v>
      </c>
    </row>
    <row r="77" spans="1:2" x14ac:dyDescent="0.3">
      <c r="A77">
        <v>73</v>
      </c>
      <c r="B77">
        <f t="shared" si="1"/>
        <v>12733089.54765762</v>
      </c>
    </row>
    <row r="78" spans="1:2" x14ac:dyDescent="0.3">
      <c r="A78">
        <v>74</v>
      </c>
      <c r="B78">
        <f t="shared" si="1"/>
        <v>12987751.338610774</v>
      </c>
    </row>
    <row r="79" spans="1:2" x14ac:dyDescent="0.3">
      <c r="A79">
        <v>75</v>
      </c>
      <c r="B79">
        <f t="shared" si="1"/>
        <v>13247506.365382986</v>
      </c>
    </row>
    <row r="80" spans="1:2" x14ac:dyDescent="0.3">
      <c r="A80">
        <v>76</v>
      </c>
      <c r="B80">
        <f t="shared" si="1"/>
        <v>13512456.492690649</v>
      </c>
    </row>
    <row r="81" spans="1:2" x14ac:dyDescent="0.3">
      <c r="A81">
        <v>77</v>
      </c>
      <c r="B81">
        <f t="shared" si="1"/>
        <v>13782705.622544462</v>
      </c>
    </row>
    <row r="82" spans="1:2" x14ac:dyDescent="0.3">
      <c r="A82">
        <v>78</v>
      </c>
      <c r="B82">
        <f t="shared" si="1"/>
        <v>14058359.734995352</v>
      </c>
    </row>
    <row r="83" spans="1:2" x14ac:dyDescent="0.3">
      <c r="A83">
        <v>79</v>
      </c>
      <c r="B83">
        <f t="shared" si="1"/>
        <v>14339526.929695256</v>
      </c>
    </row>
    <row r="84" spans="1:2" x14ac:dyDescent="0.3">
      <c r="A84">
        <v>80</v>
      </c>
      <c r="B84">
        <f t="shared" si="1"/>
        <v>14626317.468289163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2" sqref="C2"/>
    </sheetView>
  </sheetViews>
  <sheetFormatPr defaultRowHeight="14.4" x14ac:dyDescent="0.3"/>
  <sheetData>
    <row r="1" spans="1:3" x14ac:dyDescent="0.3">
      <c r="A1" t="s">
        <v>30</v>
      </c>
      <c r="B1" t="s">
        <v>31</v>
      </c>
      <c r="C1" t="s">
        <v>32</v>
      </c>
    </row>
    <row r="2" spans="1:3" x14ac:dyDescent="0.3">
      <c r="A2" t="s">
        <v>33</v>
      </c>
      <c r="B2">
        <v>3</v>
      </c>
      <c r="C2">
        <f>B2/SUM($B$2:$B$6)*100</f>
        <v>37.5</v>
      </c>
    </row>
    <row r="3" spans="1:3" x14ac:dyDescent="0.3">
      <c r="A3" t="s">
        <v>34</v>
      </c>
      <c r="B3">
        <v>1</v>
      </c>
    </row>
    <row r="4" spans="1:3" x14ac:dyDescent="0.3">
      <c r="A4" t="s">
        <v>35</v>
      </c>
      <c r="B4">
        <v>1</v>
      </c>
    </row>
    <row r="5" spans="1:3" x14ac:dyDescent="0.3">
      <c r="A5" t="s">
        <v>36</v>
      </c>
      <c r="B5">
        <v>1</v>
      </c>
    </row>
    <row r="6" spans="1:3" x14ac:dyDescent="0.3">
      <c r="A6" t="s">
        <v>37</v>
      </c>
      <c r="B6">
        <v>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2" sqref="B2"/>
    </sheetView>
  </sheetViews>
  <sheetFormatPr defaultRowHeight="14.4" x14ac:dyDescent="0.3"/>
  <sheetData>
    <row r="1" spans="1:2" x14ac:dyDescent="0.3">
      <c r="A1" t="s">
        <v>38</v>
      </c>
      <c r="B1" t="s">
        <v>39</v>
      </c>
    </row>
    <row r="2" spans="1:2" x14ac:dyDescent="0.3">
      <c r="A2">
        <v>2001</v>
      </c>
      <c r="B2">
        <v>100</v>
      </c>
    </row>
    <row r="3" spans="1:2" x14ac:dyDescent="0.3">
      <c r="A3">
        <v>2002</v>
      </c>
      <c r="B3">
        <v>200</v>
      </c>
    </row>
    <row r="4" spans="1:2" x14ac:dyDescent="0.3">
      <c r="A4">
        <v>2003</v>
      </c>
      <c r="B4">
        <v>300</v>
      </c>
    </row>
    <row r="5" spans="1:2" x14ac:dyDescent="0.3">
      <c r="A5">
        <v>2004</v>
      </c>
      <c r="B5">
        <v>400</v>
      </c>
    </row>
    <row r="6" spans="1:2" x14ac:dyDescent="0.3">
      <c r="A6">
        <v>2010</v>
      </c>
      <c r="B6">
        <v>1000</v>
      </c>
    </row>
    <row r="7" spans="1:2" x14ac:dyDescent="0.3">
      <c r="A7">
        <v>2015</v>
      </c>
      <c r="B7">
        <v>1500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sqref="A1:B8"/>
    </sheetView>
  </sheetViews>
  <sheetFormatPr defaultRowHeight="14.4" x14ac:dyDescent="0.3"/>
  <sheetData>
    <row r="1" spans="1:2" x14ac:dyDescent="0.3">
      <c r="A1" t="s">
        <v>40</v>
      </c>
      <c r="B1" t="s">
        <v>41</v>
      </c>
    </row>
    <row r="2" spans="1:2" x14ac:dyDescent="0.3">
      <c r="A2" t="s">
        <v>9</v>
      </c>
      <c r="B2" s="5">
        <v>0.05</v>
      </c>
    </row>
    <row r="3" spans="1:2" x14ac:dyDescent="0.3">
      <c r="A3" t="s">
        <v>10</v>
      </c>
      <c r="B3" s="5">
        <v>0.25</v>
      </c>
    </row>
    <row r="4" spans="1:2" x14ac:dyDescent="0.3">
      <c r="A4" t="s">
        <v>11</v>
      </c>
      <c r="B4" s="5">
        <v>0.45</v>
      </c>
    </row>
    <row r="5" spans="1:2" x14ac:dyDescent="0.3">
      <c r="A5" t="s">
        <v>12</v>
      </c>
      <c r="B5" s="5">
        <v>0.4</v>
      </c>
    </row>
    <row r="6" spans="1:2" x14ac:dyDescent="0.3">
      <c r="A6" t="s">
        <v>13</v>
      </c>
      <c r="B6" s="5">
        <v>0.1</v>
      </c>
    </row>
    <row r="7" spans="1:2" x14ac:dyDescent="0.3">
      <c r="A7" t="s">
        <v>14</v>
      </c>
      <c r="B7" s="5">
        <v>1</v>
      </c>
    </row>
    <row r="8" spans="1:2" x14ac:dyDescent="0.3">
      <c r="A8" t="s">
        <v>15</v>
      </c>
      <c r="B8" s="5"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sqref="A1:C9"/>
    </sheetView>
  </sheetViews>
  <sheetFormatPr defaultRowHeight="14.4" x14ac:dyDescent="0.3"/>
  <sheetData>
    <row r="1" spans="1:3" x14ac:dyDescent="0.3">
      <c r="A1" t="s">
        <v>72</v>
      </c>
      <c r="B1" t="s">
        <v>73</v>
      </c>
      <c r="C1" t="s">
        <v>74</v>
      </c>
    </row>
    <row r="2" spans="1:3" x14ac:dyDescent="0.3">
      <c r="A2" t="s">
        <v>75</v>
      </c>
      <c r="B2">
        <v>81.5</v>
      </c>
      <c r="C2">
        <v>1800</v>
      </c>
    </row>
    <row r="3" spans="1:3" x14ac:dyDescent="0.3">
      <c r="A3" t="s">
        <v>76</v>
      </c>
      <c r="B3">
        <v>80.8</v>
      </c>
      <c r="C3">
        <v>2100</v>
      </c>
    </row>
    <row r="4" spans="1:3" x14ac:dyDescent="0.3">
      <c r="A4" t="s">
        <v>77</v>
      </c>
      <c r="B4">
        <v>80.5</v>
      </c>
      <c r="C4">
        <v>1780</v>
      </c>
    </row>
    <row r="5" spans="1:3" x14ac:dyDescent="0.3">
      <c r="A5" t="s">
        <v>78</v>
      </c>
      <c r="B5">
        <v>80.3</v>
      </c>
      <c r="C5">
        <v>3000</v>
      </c>
    </row>
    <row r="6" spans="1:3" x14ac:dyDescent="0.3">
      <c r="A6" t="s">
        <v>79</v>
      </c>
      <c r="B6">
        <v>80.099999999999994</v>
      </c>
      <c r="C6">
        <v>2100</v>
      </c>
    </row>
    <row r="7" spans="1:3" x14ac:dyDescent="0.3">
      <c r="A7" t="s">
        <v>80</v>
      </c>
      <c r="B7">
        <v>79.8</v>
      </c>
      <c r="C7">
        <v>2000</v>
      </c>
    </row>
    <row r="8" spans="1:3" x14ac:dyDescent="0.3">
      <c r="A8" t="s">
        <v>81</v>
      </c>
      <c r="B8">
        <v>79</v>
      </c>
      <c r="C8">
        <v>2200</v>
      </c>
    </row>
    <row r="9" spans="1:3" x14ac:dyDescent="0.3">
      <c r="A9" t="s">
        <v>82</v>
      </c>
      <c r="B9">
        <v>78.900000000000006</v>
      </c>
      <c r="C9">
        <v>1600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E2" sqref="E2"/>
    </sheetView>
  </sheetViews>
  <sheetFormatPr defaultRowHeight="14.4" x14ac:dyDescent="0.3"/>
  <sheetData>
    <row r="1" spans="1:5" x14ac:dyDescent="0.3">
      <c r="B1" t="s">
        <v>83</v>
      </c>
      <c r="C1" t="s">
        <v>84</v>
      </c>
      <c r="D1" t="s">
        <v>85</v>
      </c>
      <c r="E1" t="s">
        <v>19</v>
      </c>
    </row>
    <row r="3" spans="1:5" x14ac:dyDescent="0.3">
      <c r="A3" t="s">
        <v>5</v>
      </c>
      <c r="B3">
        <v>20</v>
      </c>
      <c r="C3">
        <v>20</v>
      </c>
      <c r="D3">
        <v>20</v>
      </c>
      <c r="E3" s="2">
        <f t="shared" ref="E3:E6" si="0">AVERAGE(B3:D3)</f>
        <v>20</v>
      </c>
    </row>
    <row r="4" spans="1:5" x14ac:dyDescent="0.3">
      <c r="A4" t="s">
        <v>6</v>
      </c>
      <c r="B4">
        <f ca="1">INT(RAND()*20)</f>
        <v>1</v>
      </c>
      <c r="C4">
        <f t="shared" ref="C4:D4" ca="1" si="1">INT(RAND()*20)</f>
        <v>5</v>
      </c>
      <c r="D4">
        <f t="shared" ca="1" si="1"/>
        <v>14</v>
      </c>
      <c r="E4" s="2">
        <f t="shared" ca="1" si="0"/>
        <v>6.666666666666667</v>
      </c>
    </row>
    <row r="5" spans="1:5" x14ac:dyDescent="0.3">
      <c r="A5" t="s">
        <v>7</v>
      </c>
      <c r="B5">
        <f t="shared" ref="B5:D6" ca="1" si="2">INT(RAND()*20)</f>
        <v>8</v>
      </c>
      <c r="C5">
        <f t="shared" ca="1" si="2"/>
        <v>3</v>
      </c>
      <c r="D5">
        <f t="shared" ca="1" si="2"/>
        <v>1</v>
      </c>
      <c r="E5" s="2">
        <f t="shared" ca="1" si="0"/>
        <v>4</v>
      </c>
    </row>
    <row r="6" spans="1:5" x14ac:dyDescent="0.3">
      <c r="A6" t="s">
        <v>8</v>
      </c>
      <c r="B6">
        <f t="shared" ca="1" si="2"/>
        <v>12</v>
      </c>
      <c r="C6">
        <f t="shared" ca="1" si="2"/>
        <v>15</v>
      </c>
      <c r="D6">
        <f t="shared" ca="1" si="2"/>
        <v>6</v>
      </c>
      <c r="E6" s="2">
        <f t="shared" ca="1" si="0"/>
        <v>11</v>
      </c>
    </row>
  </sheetData>
  <conditionalFormatting sqref="E4:E6">
    <cfRule type="cellIs" dxfId="1" priority="1" operator="greaterThanOrEqual">
      <formula>10</formula>
    </cfRule>
    <cfRule type="cellIs" dxfId="0" priority="2" operator="lessThan">
      <formula>10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G26" sqref="G26"/>
    </sheetView>
  </sheetViews>
  <sheetFormatPr defaultRowHeight="14.4" x14ac:dyDescent="0.3"/>
  <sheetData>
    <row r="1" spans="1:1" x14ac:dyDescent="0.3">
      <c r="A1" t="s">
        <v>42</v>
      </c>
    </row>
    <row r="2" spans="1:1" x14ac:dyDescent="0.3">
      <c r="A2">
        <v>47</v>
      </c>
    </row>
    <row r="3" spans="1:1" x14ac:dyDescent="0.3">
      <c r="A3">
        <v>45</v>
      </c>
    </row>
    <row r="4" spans="1:1" x14ac:dyDescent="0.3">
      <c r="A4">
        <v>50</v>
      </c>
    </row>
    <row r="5" spans="1:1" x14ac:dyDescent="0.3">
      <c r="A5">
        <v>54</v>
      </c>
    </row>
    <row r="6" spans="1:1" x14ac:dyDescent="0.3">
      <c r="A6">
        <v>50</v>
      </c>
    </row>
    <row r="7" spans="1:1" x14ac:dyDescent="0.3">
      <c r="A7">
        <v>60</v>
      </c>
    </row>
    <row r="8" spans="1:1" x14ac:dyDescent="0.3">
      <c r="A8">
        <v>87</v>
      </c>
    </row>
    <row r="9" spans="1:1" x14ac:dyDescent="0.3">
      <c r="A9">
        <v>60</v>
      </c>
    </row>
    <row r="10" spans="1:1" x14ac:dyDescent="0.3">
      <c r="A10">
        <v>47</v>
      </c>
    </row>
    <row r="11" spans="1:1" x14ac:dyDescent="0.3">
      <c r="A11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gastos</vt:lpstr>
      <vt:lpstr>IPC</vt:lpstr>
      <vt:lpstr>gordo</vt:lpstr>
      <vt:lpstr>repartición</vt:lpstr>
      <vt:lpstr>tío de América</vt:lpstr>
      <vt:lpstr>nivel de energía</vt:lpstr>
      <vt:lpstr>dos ejes</vt:lpstr>
      <vt:lpstr>exres0</vt:lpstr>
      <vt:lpstr>peso</vt:lpstr>
      <vt:lpstr>qué numero calzas</vt:lpstr>
      <vt:lpstr>3 dimensiones</vt:lpstr>
      <vt:lpstr>días en el hospital</vt:lpstr>
      <vt:lpstr>IMC</vt:lpstr>
      <vt:lpstr>exres1</vt:lpstr>
      <vt:lpstr>exres2</vt:lpstr>
      <vt:lpstr>exres3</vt:lpstr>
      <vt:lpstr>índice</vt:lpstr>
      <vt:lpstr>tiempo de transporte</vt:lpstr>
      <vt:lpstr>gastos2</vt:lpstr>
      <vt:lpstr>edades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Le Roy</dc:creator>
  <cp:lastModifiedBy>Hans Le Roy</cp:lastModifiedBy>
  <dcterms:created xsi:type="dcterms:W3CDTF">2015-10-27T09:58:38Z</dcterms:created>
  <dcterms:modified xsi:type="dcterms:W3CDTF">2015-10-31T09:20:46Z</dcterms:modified>
</cp:coreProperties>
</file>