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1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4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81af80aba6ff6326/hub/odi20-21/unizar oct-nov 2020/"/>
    </mc:Choice>
  </mc:AlternateContent>
  <xr:revisionPtr revIDLastSave="453" documentId="11_FC2CF28DB5F315DC38928E53FA6AB4B8A6040241" xr6:coauthVersionLast="45" xr6:coauthVersionMax="45" xr10:uidLastSave="{B0D94BD6-1ACB-456F-A15A-61156E28D6BB}"/>
  <bookViews>
    <workbookView xWindow="-120" yWindow="-120" windowWidth="29040" windowHeight="15840" tabRatio="1000" firstSheet="20" activeTab="26" xr2:uid="{00000000-000D-0000-FFFF-FFFF00000000}"/>
  </bookViews>
  <sheets>
    <sheet name="gastos" sheetId="13" r:id="rId1"/>
    <sheet name="gordo" sheetId="14" r:id="rId2"/>
    <sheet name="IPC" sheetId="24" r:id="rId3"/>
    <sheet name="repartición" sheetId="15" r:id="rId4"/>
    <sheet name="tío de América" sheetId="16" r:id="rId5"/>
    <sheet name="nivel de energía" sheetId="17" r:id="rId6"/>
    <sheet name="dos ejes" sheetId="22" r:id="rId7"/>
    <sheet name="exres0" sheetId="23" r:id="rId8"/>
    <sheet name="peso" sheetId="18" r:id="rId9"/>
    <sheet name="qué numero calzas" sheetId="19" r:id="rId10"/>
    <sheet name="3 dimensiones" sheetId="20" r:id="rId11"/>
    <sheet name="días en el hospital" sheetId="1" r:id="rId12"/>
    <sheet name="IMC" sheetId="2" r:id="rId13"/>
    <sheet name="exres1" sheetId="3" r:id="rId14"/>
    <sheet name="exres2" sheetId="4" r:id="rId15"/>
    <sheet name="exres3" sheetId="5" r:id="rId16"/>
    <sheet name="índice" sheetId="6" r:id="rId17"/>
    <sheet name="tiempo de transporte" sheetId="7" r:id="rId18"/>
    <sheet name="gastos2" sheetId="21" r:id="rId19"/>
    <sheet name="edades" sheetId="10" r:id="rId20"/>
    <sheet name="Hoja4" sheetId="31" r:id="rId21"/>
    <sheet name="Hoja6" sheetId="33" r:id="rId22"/>
    <sheet name="satisfacción" sheetId="34" r:id="rId23"/>
    <sheet name="edad y sexo" sheetId="32" r:id="rId24"/>
    <sheet name="estado de salud" sheetId="30" r:id="rId25"/>
    <sheet name="Hoja8" sheetId="35" r:id="rId26"/>
    <sheet name="Hoja9" sheetId="36" r:id="rId27"/>
    <sheet name="google forms" sheetId="29" r:id="rId28"/>
    <sheet name="análisis de contagio" sheetId="26" r:id="rId29"/>
    <sheet name="contagios" sheetId="25" r:id="rId30"/>
    <sheet name="provincias y CP" sheetId="27" r:id="rId31"/>
  </sheets>
  <calcPr calcId="191029"/>
  <pivotCaches>
    <pivotCache cacheId="0" r:id="rId32"/>
    <pivotCache cacheId="10" r:id="rId33"/>
    <pivotCache cacheId="15" r:id="rId34"/>
    <pivotCache cacheId="23" r:id="rId3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9" l="1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2" i="29"/>
  <c r="B3" i="27"/>
  <c r="E2" i="2"/>
  <c r="B2" i="27"/>
  <c r="D2" i="2"/>
  <c r="C2" i="2"/>
  <c r="D2" i="34"/>
  <c r="C2" i="34"/>
  <c r="C1" i="34"/>
  <c r="D1" i="34" s="1"/>
  <c r="J3" i="10"/>
  <c r="J4" i="10"/>
  <c r="J5" i="10"/>
  <c r="J6" i="10"/>
  <c r="J7" i="10"/>
  <c r="J2" i="10"/>
  <c r="F4" i="19"/>
  <c r="F5" i="19"/>
  <c r="F6" i="19"/>
  <c r="F7" i="19"/>
  <c r="F8" i="19"/>
  <c r="F9" i="19"/>
  <c r="F10" i="19"/>
  <c r="F11" i="19"/>
  <c r="F12" i="19"/>
  <c r="F13" i="19"/>
  <c r="F14" i="19"/>
  <c r="F3" i="19"/>
  <c r="C2" i="15"/>
  <c r="C3" i="15"/>
  <c r="C4" i="15"/>
  <c r="C5" i="15"/>
  <c r="C6" i="15"/>
  <c r="D3" i="15"/>
  <c r="D4" i="15"/>
  <c r="D5" i="15"/>
  <c r="D6" i="15"/>
  <c r="D2" i="15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B313" i="14"/>
  <c r="B314" i="14"/>
  <c r="B315" i="14"/>
  <c r="B316" i="14"/>
  <c r="B317" i="14"/>
  <c r="B318" i="14"/>
  <c r="B319" i="14"/>
  <c r="B320" i="14"/>
  <c r="B321" i="14"/>
  <c r="B322" i="14"/>
  <c r="B323" i="14"/>
  <c r="B324" i="14"/>
  <c r="B325" i="14"/>
  <c r="B326" i="14"/>
  <c r="B327" i="14"/>
  <c r="B328" i="14"/>
  <c r="B329" i="14"/>
  <c r="B330" i="14"/>
  <c r="B331" i="14"/>
  <c r="B332" i="14"/>
  <c r="B333" i="14"/>
  <c r="B334" i="14"/>
  <c r="B335" i="14"/>
  <c r="B336" i="14"/>
  <c r="B337" i="14"/>
  <c r="B338" i="14"/>
  <c r="B339" i="14"/>
  <c r="B340" i="14"/>
  <c r="B341" i="14"/>
  <c r="B342" i="14"/>
  <c r="B343" i="14"/>
  <c r="B344" i="14"/>
  <c r="B345" i="14"/>
  <c r="B346" i="14"/>
  <c r="B347" i="14"/>
  <c r="B348" i="14"/>
  <c r="B349" i="14"/>
  <c r="B350" i="14"/>
  <c r="B351" i="14"/>
  <c r="B352" i="14"/>
  <c r="B353" i="14"/>
  <c r="B354" i="14"/>
  <c r="B355" i="14"/>
  <c r="B356" i="14"/>
  <c r="B357" i="14"/>
  <c r="B358" i="14"/>
  <c r="B359" i="14"/>
  <c r="B360" i="14"/>
  <c r="B361" i="14"/>
  <c r="B362" i="14"/>
  <c r="B363" i="14"/>
  <c r="B364" i="14"/>
  <c r="B365" i="14"/>
  <c r="B366" i="14"/>
  <c r="B367" i="14"/>
  <c r="B368" i="14"/>
  <c r="B369" i="14"/>
  <c r="B370" i="14"/>
  <c r="B371" i="14"/>
  <c r="B372" i="14"/>
  <c r="B373" i="14"/>
  <c r="B374" i="14"/>
  <c r="B375" i="14"/>
  <c r="B376" i="14"/>
  <c r="B377" i="14"/>
  <c r="B378" i="14"/>
  <c r="B379" i="14"/>
  <c r="B380" i="14"/>
  <c r="B381" i="14"/>
  <c r="B382" i="14"/>
  <c r="B383" i="14"/>
  <c r="B384" i="14"/>
  <c r="B385" i="14"/>
  <c r="B386" i="14"/>
  <c r="B387" i="14"/>
  <c r="B388" i="14"/>
  <c r="B389" i="14"/>
  <c r="B390" i="14"/>
  <c r="B391" i="14"/>
  <c r="B392" i="14"/>
  <c r="B393" i="14"/>
  <c r="B394" i="14"/>
  <c r="B395" i="14"/>
  <c r="B396" i="14"/>
  <c r="B397" i="14"/>
  <c r="B398" i="14"/>
  <c r="B399" i="14"/>
  <c r="B400" i="14"/>
  <c r="B401" i="14"/>
  <c r="B402" i="14"/>
  <c r="B403" i="14"/>
  <c r="B404" i="14"/>
  <c r="B405" i="14"/>
  <c r="B406" i="14"/>
  <c r="B407" i="14"/>
  <c r="B408" i="14"/>
  <c r="B409" i="14"/>
  <c r="B410" i="14"/>
  <c r="B411" i="14"/>
  <c r="B412" i="14"/>
  <c r="B413" i="14"/>
  <c r="B414" i="14"/>
  <c r="B415" i="14"/>
  <c r="B416" i="14"/>
  <c r="B417" i="14"/>
  <c r="B418" i="14"/>
  <c r="B419" i="14"/>
  <c r="B420" i="14"/>
  <c r="B421" i="14"/>
  <c r="B422" i="14"/>
  <c r="B423" i="14"/>
  <c r="B424" i="14"/>
  <c r="B425" i="14"/>
  <c r="B426" i="14"/>
  <c r="B427" i="14"/>
  <c r="B428" i="14"/>
  <c r="B429" i="14"/>
  <c r="B430" i="14"/>
  <c r="B431" i="14"/>
  <c r="B432" i="14"/>
  <c r="B433" i="14"/>
  <c r="B434" i="14"/>
  <c r="B435" i="14"/>
  <c r="B436" i="14"/>
  <c r="B437" i="14"/>
  <c r="B438" i="14"/>
  <c r="B439" i="14"/>
  <c r="B440" i="14"/>
  <c r="B441" i="14"/>
  <c r="B442" i="14"/>
  <c r="B443" i="14"/>
  <c r="B444" i="14"/>
  <c r="B445" i="14"/>
  <c r="B446" i="14"/>
  <c r="B447" i="14"/>
  <c r="B448" i="14"/>
  <c r="B449" i="14"/>
  <c r="B450" i="14"/>
  <c r="B451" i="14"/>
  <c r="B452" i="14"/>
  <c r="B453" i="14"/>
  <c r="B454" i="14"/>
  <c r="B455" i="14"/>
  <c r="B456" i="14"/>
  <c r="B457" i="14"/>
  <c r="B458" i="14"/>
  <c r="B459" i="14"/>
  <c r="B460" i="14"/>
  <c r="B461" i="14"/>
  <c r="B462" i="14"/>
  <c r="B463" i="14"/>
  <c r="B464" i="14"/>
  <c r="B465" i="14"/>
  <c r="B466" i="14"/>
  <c r="B467" i="14"/>
  <c r="B468" i="14"/>
  <c r="B469" i="14"/>
  <c r="B470" i="14"/>
  <c r="B471" i="14"/>
  <c r="B472" i="14"/>
  <c r="B473" i="14"/>
  <c r="B474" i="14"/>
  <c r="B475" i="14"/>
  <c r="B476" i="14"/>
  <c r="B477" i="14"/>
  <c r="B478" i="14"/>
  <c r="B479" i="14"/>
  <c r="B480" i="14"/>
  <c r="B481" i="14"/>
  <c r="B482" i="14"/>
  <c r="B483" i="14"/>
  <c r="B484" i="14"/>
  <c r="B485" i="14"/>
  <c r="B486" i="14"/>
  <c r="B487" i="14"/>
  <c r="B488" i="14"/>
  <c r="B489" i="14"/>
  <c r="B490" i="14"/>
  <c r="B491" i="14"/>
  <c r="B492" i="14"/>
  <c r="B493" i="14"/>
  <c r="B494" i="14"/>
  <c r="B495" i="14"/>
  <c r="B496" i="14"/>
  <c r="B497" i="14"/>
  <c r="B498" i="14"/>
  <c r="B499" i="14"/>
  <c r="B500" i="14"/>
  <c r="B501" i="14"/>
  <c r="B502" i="14"/>
  <c r="B503" i="14"/>
  <c r="B504" i="14"/>
  <c r="B505" i="14"/>
  <c r="B506" i="14"/>
  <c r="B507" i="14"/>
  <c r="B508" i="14"/>
  <c r="B509" i="14"/>
  <c r="B510" i="14"/>
  <c r="B511" i="14"/>
  <c r="B512" i="14"/>
  <c r="B513" i="14"/>
  <c r="B514" i="14"/>
  <c r="B515" i="14"/>
  <c r="B516" i="14"/>
  <c r="B517" i="14"/>
  <c r="B518" i="14"/>
  <c r="B519" i="14"/>
  <c r="B520" i="14"/>
  <c r="B521" i="14"/>
  <c r="B522" i="14"/>
  <c r="B523" i="14"/>
  <c r="B524" i="14"/>
  <c r="B525" i="14"/>
  <c r="B526" i="14"/>
  <c r="B527" i="14"/>
  <c r="B528" i="14"/>
  <c r="B529" i="14"/>
  <c r="B530" i="14"/>
  <c r="B531" i="14"/>
  <c r="B532" i="14"/>
  <c r="B533" i="14"/>
  <c r="B534" i="14"/>
  <c r="B535" i="14"/>
  <c r="B536" i="14"/>
  <c r="B5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11" i="14"/>
  <c r="B12" i="14"/>
  <c r="B13" i="14"/>
  <c r="B14" i="14"/>
  <c r="B15" i="14"/>
  <c r="B16" i="14"/>
  <c r="B17" i="14"/>
  <c r="B18" i="14"/>
  <c r="B19" i="14"/>
  <c r="B20" i="14"/>
  <c r="B6" i="14"/>
  <c r="B7" i="14"/>
  <c r="B8" i="14"/>
  <c r="B9" i="14"/>
  <c r="B10" i="14"/>
  <c r="D9" i="13"/>
  <c r="C9" i="13"/>
  <c r="B9" i="13"/>
  <c r="N2" i="13"/>
  <c r="N3" i="13"/>
  <c r="N4" i="13"/>
  <c r="N5" i="13"/>
  <c r="N6" i="13"/>
  <c r="N7" i="13"/>
  <c r="N8" i="13"/>
  <c r="K9" i="13"/>
  <c r="L9" i="13"/>
  <c r="M9" i="13"/>
  <c r="E2" i="13"/>
  <c r="E3" i="13"/>
  <c r="E4" i="13"/>
  <c r="E5" i="13"/>
  <c r="E6" i="13"/>
  <c r="E7" i="13"/>
  <c r="E8" i="13"/>
  <c r="A3" i="25" l="1"/>
  <c r="B3" i="25"/>
  <c r="C3" i="25"/>
  <c r="A4" i="25"/>
  <c r="B4" i="25"/>
  <c r="C4" i="25"/>
  <c r="A5" i="25"/>
  <c r="B5" i="25"/>
  <c r="C5" i="25"/>
  <c r="A6" i="25"/>
  <c r="B6" i="25"/>
  <c r="C6" i="25"/>
  <c r="A7" i="25"/>
  <c r="B7" i="25"/>
  <c r="C7" i="25"/>
  <c r="A8" i="25"/>
  <c r="B8" i="25"/>
  <c r="C8" i="25"/>
  <c r="A9" i="25"/>
  <c r="B9" i="25"/>
  <c r="C9" i="25"/>
  <c r="A10" i="25"/>
  <c r="B10" i="25"/>
  <c r="C10" i="25"/>
  <c r="A11" i="25"/>
  <c r="B11" i="25"/>
  <c r="C11" i="25"/>
  <c r="A12" i="25"/>
  <c r="B12" i="25"/>
  <c r="C12" i="25"/>
  <c r="A13" i="25"/>
  <c r="B13" i="25"/>
  <c r="C13" i="25"/>
  <c r="A14" i="25"/>
  <c r="B14" i="25"/>
  <c r="C14" i="25"/>
  <c r="A15" i="25"/>
  <c r="B15" i="25"/>
  <c r="C15" i="25"/>
  <c r="A16" i="25"/>
  <c r="B16" i="25"/>
  <c r="C16" i="25"/>
  <c r="A17" i="25"/>
  <c r="B17" i="25"/>
  <c r="C17" i="25"/>
  <c r="A18" i="25"/>
  <c r="B18" i="25"/>
  <c r="C18" i="25"/>
  <c r="A19" i="25"/>
  <c r="B19" i="25"/>
  <c r="C19" i="25"/>
  <c r="A20" i="25"/>
  <c r="B20" i="25"/>
  <c r="C20" i="25"/>
  <c r="A21" i="25"/>
  <c r="B21" i="25"/>
  <c r="C21" i="25"/>
  <c r="A22" i="25"/>
  <c r="B22" i="25"/>
  <c r="C22" i="25"/>
  <c r="A23" i="25"/>
  <c r="B23" i="25"/>
  <c r="C23" i="25"/>
  <c r="A24" i="25"/>
  <c r="B24" i="25"/>
  <c r="C24" i="25"/>
  <c r="A25" i="25"/>
  <c r="B25" i="25"/>
  <c r="C25" i="25"/>
  <c r="A26" i="25"/>
  <c r="B26" i="25"/>
  <c r="C26" i="25"/>
  <c r="A27" i="25"/>
  <c r="B27" i="25"/>
  <c r="C27" i="25"/>
  <c r="A28" i="25"/>
  <c r="B28" i="25"/>
  <c r="C28" i="25"/>
  <c r="A29" i="25"/>
  <c r="B29" i="25"/>
  <c r="C29" i="25"/>
  <c r="A30" i="25"/>
  <c r="B30" i="25"/>
  <c r="C30" i="25"/>
  <c r="A31" i="25"/>
  <c r="B31" i="25"/>
  <c r="C31" i="25"/>
  <c r="A32" i="25"/>
  <c r="B32" i="25"/>
  <c r="C32" i="25"/>
  <c r="A33" i="25"/>
  <c r="B33" i="25"/>
  <c r="C33" i="25"/>
  <c r="A34" i="25"/>
  <c r="B34" i="25"/>
  <c r="C34" i="25"/>
  <c r="A35" i="25"/>
  <c r="B35" i="25"/>
  <c r="C35" i="25"/>
  <c r="A36" i="25"/>
  <c r="B36" i="25"/>
  <c r="C36" i="25"/>
  <c r="A37" i="25"/>
  <c r="B37" i="25"/>
  <c r="C37" i="25"/>
  <c r="A38" i="25"/>
  <c r="B38" i="25"/>
  <c r="C38" i="25"/>
  <c r="A39" i="25"/>
  <c r="B39" i="25"/>
  <c r="C39" i="25"/>
  <c r="A40" i="25"/>
  <c r="B40" i="25"/>
  <c r="C40" i="25"/>
  <c r="A41" i="25"/>
  <c r="B41" i="25"/>
  <c r="C41" i="25"/>
  <c r="A42" i="25"/>
  <c r="B42" i="25"/>
  <c r="C42" i="25"/>
  <c r="A43" i="25"/>
  <c r="B43" i="25"/>
  <c r="C43" i="25"/>
  <c r="A44" i="25"/>
  <c r="B44" i="25"/>
  <c r="C44" i="25"/>
  <c r="A45" i="25"/>
  <c r="B45" i="25"/>
  <c r="C45" i="25"/>
  <c r="A46" i="25"/>
  <c r="B46" i="25"/>
  <c r="C46" i="25"/>
  <c r="A47" i="25"/>
  <c r="B47" i="25"/>
  <c r="C47" i="25"/>
  <c r="A48" i="25"/>
  <c r="B48" i="25"/>
  <c r="C48" i="25"/>
  <c r="A49" i="25"/>
  <c r="B49" i="25"/>
  <c r="C49" i="25"/>
  <c r="A50" i="25"/>
  <c r="B50" i="25"/>
  <c r="C50" i="25"/>
  <c r="A51" i="25"/>
  <c r="B51" i="25"/>
  <c r="C51" i="25"/>
  <c r="A52" i="25"/>
  <c r="B52" i="25"/>
  <c r="C52" i="25"/>
  <c r="A53" i="25"/>
  <c r="B53" i="25"/>
  <c r="C53" i="25"/>
  <c r="A54" i="25"/>
  <c r="B54" i="25"/>
  <c r="C54" i="25"/>
  <c r="A55" i="25"/>
  <c r="B55" i="25"/>
  <c r="C55" i="25"/>
  <c r="A56" i="25"/>
  <c r="B56" i="25"/>
  <c r="C56" i="25"/>
  <c r="A57" i="25"/>
  <c r="B57" i="25"/>
  <c r="C57" i="25"/>
  <c r="A58" i="25"/>
  <c r="B58" i="25"/>
  <c r="C58" i="25"/>
  <c r="A59" i="25"/>
  <c r="B59" i="25"/>
  <c r="C59" i="25"/>
  <c r="A60" i="25"/>
  <c r="B60" i="25"/>
  <c r="C60" i="25"/>
  <c r="A61" i="25"/>
  <c r="B61" i="25"/>
  <c r="C61" i="25"/>
  <c r="A62" i="25"/>
  <c r="B62" i="25"/>
  <c r="C62" i="25"/>
  <c r="A63" i="25"/>
  <c r="B63" i="25"/>
  <c r="C63" i="25"/>
  <c r="A64" i="25"/>
  <c r="B64" i="25"/>
  <c r="C64" i="25"/>
  <c r="A65" i="25"/>
  <c r="B65" i="25"/>
  <c r="C65" i="25"/>
  <c r="A66" i="25"/>
  <c r="B66" i="25"/>
  <c r="C66" i="25"/>
  <c r="A67" i="25"/>
  <c r="B67" i="25"/>
  <c r="C67" i="25"/>
  <c r="A68" i="25"/>
  <c r="B68" i="25"/>
  <c r="C68" i="25"/>
  <c r="A69" i="25"/>
  <c r="B69" i="25"/>
  <c r="C69" i="25"/>
  <c r="A70" i="25"/>
  <c r="B70" i="25"/>
  <c r="C70" i="25"/>
  <c r="A71" i="25"/>
  <c r="B71" i="25"/>
  <c r="C71" i="25"/>
  <c r="A72" i="25"/>
  <c r="B72" i="25"/>
  <c r="C72" i="25"/>
  <c r="A73" i="25"/>
  <c r="B73" i="25"/>
  <c r="C73" i="25"/>
  <c r="A74" i="25"/>
  <c r="B74" i="25"/>
  <c r="C74" i="25"/>
  <c r="A75" i="25"/>
  <c r="B75" i="25"/>
  <c r="C75" i="25"/>
  <c r="A76" i="25"/>
  <c r="B76" i="25"/>
  <c r="C76" i="25"/>
  <c r="A77" i="25"/>
  <c r="B77" i="25"/>
  <c r="C77" i="25"/>
  <c r="A78" i="25"/>
  <c r="B78" i="25"/>
  <c r="C78" i="25"/>
  <c r="A79" i="25"/>
  <c r="B79" i="25"/>
  <c r="C79" i="25"/>
  <c r="A80" i="25"/>
  <c r="B80" i="25"/>
  <c r="C80" i="25"/>
  <c r="A81" i="25"/>
  <c r="B81" i="25"/>
  <c r="C81" i="25"/>
  <c r="A82" i="25"/>
  <c r="B82" i="25"/>
  <c r="C82" i="25"/>
  <c r="A83" i="25"/>
  <c r="B83" i="25"/>
  <c r="C83" i="25"/>
  <c r="A84" i="25"/>
  <c r="B84" i="25"/>
  <c r="C84" i="25"/>
  <c r="A85" i="25"/>
  <c r="B85" i="25"/>
  <c r="C85" i="25"/>
  <c r="A86" i="25"/>
  <c r="B86" i="25"/>
  <c r="C86" i="25"/>
  <c r="A87" i="25"/>
  <c r="B87" i="25"/>
  <c r="C87" i="25"/>
  <c r="A88" i="25"/>
  <c r="B88" i="25"/>
  <c r="C88" i="25"/>
  <c r="A89" i="25"/>
  <c r="B89" i="25"/>
  <c r="C89" i="25"/>
  <c r="A90" i="25"/>
  <c r="B90" i="25"/>
  <c r="C90" i="25"/>
  <c r="A91" i="25"/>
  <c r="B91" i="25"/>
  <c r="C91" i="25"/>
  <c r="A92" i="25"/>
  <c r="B92" i="25"/>
  <c r="C92" i="25"/>
  <c r="A93" i="25"/>
  <c r="B93" i="25"/>
  <c r="C93" i="25"/>
  <c r="A94" i="25"/>
  <c r="B94" i="25"/>
  <c r="C94" i="25"/>
  <c r="A95" i="25"/>
  <c r="B95" i="25"/>
  <c r="C95" i="25"/>
  <c r="A96" i="25"/>
  <c r="B96" i="25"/>
  <c r="C96" i="25"/>
  <c r="A97" i="25"/>
  <c r="B97" i="25"/>
  <c r="C97" i="25"/>
  <c r="A98" i="25"/>
  <c r="B98" i="25"/>
  <c r="C98" i="25"/>
  <c r="A99" i="25"/>
  <c r="B99" i="25"/>
  <c r="C99" i="25"/>
  <c r="A100" i="25"/>
  <c r="B100" i="25"/>
  <c r="C100" i="25"/>
  <c r="A101" i="25"/>
  <c r="B101" i="25"/>
  <c r="C101" i="25"/>
  <c r="A102" i="25"/>
  <c r="B102" i="25"/>
  <c r="C102" i="25"/>
  <c r="A103" i="25"/>
  <c r="B103" i="25"/>
  <c r="C103" i="25"/>
  <c r="A104" i="25"/>
  <c r="B104" i="25"/>
  <c r="C104" i="25"/>
  <c r="A105" i="25"/>
  <c r="B105" i="25"/>
  <c r="C105" i="25"/>
  <c r="A106" i="25"/>
  <c r="B106" i="25"/>
  <c r="C106" i="25"/>
  <c r="A107" i="25"/>
  <c r="B107" i="25"/>
  <c r="C107" i="25"/>
  <c r="A108" i="25"/>
  <c r="B108" i="25"/>
  <c r="C108" i="25"/>
  <c r="A109" i="25"/>
  <c r="B109" i="25"/>
  <c r="C109" i="25"/>
  <c r="A110" i="25"/>
  <c r="B110" i="25"/>
  <c r="C110" i="25"/>
  <c r="A111" i="25"/>
  <c r="B111" i="25"/>
  <c r="C111" i="25"/>
  <c r="A112" i="25"/>
  <c r="B112" i="25"/>
  <c r="C112" i="25"/>
  <c r="A113" i="25"/>
  <c r="B113" i="25"/>
  <c r="C113" i="25"/>
  <c r="A114" i="25"/>
  <c r="B114" i="25"/>
  <c r="C114" i="25"/>
  <c r="A115" i="25"/>
  <c r="B115" i="25"/>
  <c r="C115" i="25"/>
  <c r="A116" i="25"/>
  <c r="B116" i="25"/>
  <c r="C116" i="25"/>
  <c r="A117" i="25"/>
  <c r="B117" i="25"/>
  <c r="C117" i="25"/>
  <c r="A118" i="25"/>
  <c r="B118" i="25"/>
  <c r="C118" i="25"/>
  <c r="A119" i="25"/>
  <c r="B119" i="25"/>
  <c r="C119" i="25"/>
  <c r="A120" i="25"/>
  <c r="B120" i="25"/>
  <c r="C120" i="25"/>
  <c r="A121" i="25"/>
  <c r="B121" i="25"/>
  <c r="C121" i="25"/>
  <c r="A122" i="25"/>
  <c r="B122" i="25"/>
  <c r="C122" i="25"/>
  <c r="A123" i="25"/>
  <c r="B123" i="25"/>
  <c r="C123" i="25"/>
  <c r="A124" i="25"/>
  <c r="B124" i="25"/>
  <c r="C124" i="25"/>
  <c r="A125" i="25"/>
  <c r="B125" i="25"/>
  <c r="C125" i="25"/>
  <c r="A126" i="25"/>
  <c r="B126" i="25"/>
  <c r="C126" i="25"/>
  <c r="A127" i="25"/>
  <c r="B127" i="25"/>
  <c r="C127" i="25"/>
  <c r="A128" i="25"/>
  <c r="B128" i="25"/>
  <c r="C128" i="25"/>
  <c r="A129" i="25"/>
  <c r="B129" i="25"/>
  <c r="C129" i="25"/>
  <c r="A130" i="25"/>
  <c r="B130" i="25"/>
  <c r="C130" i="25"/>
  <c r="A131" i="25"/>
  <c r="B131" i="25"/>
  <c r="C131" i="25"/>
  <c r="A132" i="25"/>
  <c r="B132" i="25"/>
  <c r="C132" i="25"/>
  <c r="A133" i="25"/>
  <c r="B133" i="25"/>
  <c r="C133" i="25"/>
  <c r="A134" i="25"/>
  <c r="B134" i="25"/>
  <c r="C134" i="25"/>
  <c r="A135" i="25"/>
  <c r="B135" i="25"/>
  <c r="C135" i="25"/>
  <c r="A136" i="25"/>
  <c r="B136" i="25"/>
  <c r="C136" i="25"/>
  <c r="A137" i="25"/>
  <c r="B137" i="25"/>
  <c r="C137" i="25"/>
  <c r="A138" i="25"/>
  <c r="B138" i="25"/>
  <c r="C138" i="25"/>
  <c r="A139" i="25"/>
  <c r="B139" i="25"/>
  <c r="C139" i="25"/>
  <c r="A140" i="25"/>
  <c r="B140" i="25"/>
  <c r="C140" i="25"/>
  <c r="A141" i="25"/>
  <c r="B141" i="25"/>
  <c r="C141" i="25"/>
  <c r="A142" i="25"/>
  <c r="B142" i="25"/>
  <c r="C142" i="25"/>
  <c r="A143" i="25"/>
  <c r="B143" i="25"/>
  <c r="C143" i="25"/>
  <c r="A144" i="25"/>
  <c r="B144" i="25"/>
  <c r="C144" i="25"/>
  <c r="A145" i="25"/>
  <c r="B145" i="25"/>
  <c r="C145" i="25"/>
  <c r="A146" i="25"/>
  <c r="B146" i="25"/>
  <c r="C146" i="25"/>
  <c r="A147" i="25"/>
  <c r="B147" i="25"/>
  <c r="C147" i="25"/>
  <c r="A148" i="25"/>
  <c r="B148" i="25"/>
  <c r="C148" i="25"/>
  <c r="A149" i="25"/>
  <c r="B149" i="25"/>
  <c r="C149" i="25"/>
  <c r="A150" i="25"/>
  <c r="B150" i="25"/>
  <c r="C150" i="25"/>
  <c r="A151" i="25"/>
  <c r="B151" i="25"/>
  <c r="C151" i="25"/>
  <c r="A152" i="25"/>
  <c r="B152" i="25"/>
  <c r="C152" i="25"/>
  <c r="A153" i="25"/>
  <c r="B153" i="25"/>
  <c r="C153" i="25"/>
  <c r="A154" i="25"/>
  <c r="B154" i="25"/>
  <c r="C154" i="25"/>
  <c r="A155" i="25"/>
  <c r="B155" i="25"/>
  <c r="C155" i="25"/>
  <c r="A156" i="25"/>
  <c r="B156" i="25"/>
  <c r="C156" i="25"/>
  <c r="A157" i="25"/>
  <c r="B157" i="25"/>
  <c r="C157" i="25"/>
  <c r="A158" i="25"/>
  <c r="B158" i="25"/>
  <c r="C158" i="25"/>
  <c r="A159" i="25"/>
  <c r="B159" i="25"/>
  <c r="C159" i="25"/>
  <c r="A160" i="25"/>
  <c r="B160" i="25"/>
  <c r="C160" i="25"/>
  <c r="A161" i="25"/>
  <c r="B161" i="25"/>
  <c r="C161" i="25"/>
  <c r="A162" i="25"/>
  <c r="B162" i="25"/>
  <c r="C162" i="25"/>
  <c r="A163" i="25"/>
  <c r="B163" i="25"/>
  <c r="C163" i="25"/>
  <c r="A164" i="25"/>
  <c r="B164" i="25"/>
  <c r="C164" i="25"/>
  <c r="A165" i="25"/>
  <c r="B165" i="25"/>
  <c r="C165" i="25"/>
  <c r="A166" i="25"/>
  <c r="B166" i="25"/>
  <c r="C166" i="25"/>
  <c r="A167" i="25"/>
  <c r="B167" i="25"/>
  <c r="C167" i="25"/>
  <c r="A168" i="25"/>
  <c r="B168" i="25"/>
  <c r="C168" i="25"/>
  <c r="A169" i="25"/>
  <c r="B169" i="25"/>
  <c r="C169" i="25"/>
  <c r="A170" i="25"/>
  <c r="B170" i="25"/>
  <c r="C170" i="25"/>
  <c r="A171" i="25"/>
  <c r="B171" i="25"/>
  <c r="C171" i="25"/>
  <c r="A172" i="25"/>
  <c r="B172" i="25"/>
  <c r="C172" i="25"/>
  <c r="A173" i="25"/>
  <c r="B173" i="25"/>
  <c r="C173" i="25"/>
  <c r="A174" i="25"/>
  <c r="B174" i="25"/>
  <c r="C174" i="25"/>
  <c r="A175" i="25"/>
  <c r="B175" i="25"/>
  <c r="C175" i="25"/>
  <c r="A176" i="25"/>
  <c r="B176" i="25"/>
  <c r="C176" i="25"/>
  <c r="A177" i="25"/>
  <c r="B177" i="25"/>
  <c r="C177" i="25"/>
  <c r="A178" i="25"/>
  <c r="B178" i="25"/>
  <c r="C178" i="25"/>
  <c r="A179" i="25"/>
  <c r="B179" i="25"/>
  <c r="C179" i="25"/>
  <c r="A180" i="25"/>
  <c r="B180" i="25"/>
  <c r="C180" i="25"/>
  <c r="A181" i="25"/>
  <c r="B181" i="25"/>
  <c r="C181" i="25"/>
  <c r="A182" i="25"/>
  <c r="B182" i="25"/>
  <c r="C182" i="25"/>
  <c r="A183" i="25"/>
  <c r="B183" i="25"/>
  <c r="C183" i="25"/>
  <c r="A184" i="25"/>
  <c r="B184" i="25"/>
  <c r="C184" i="25"/>
  <c r="A185" i="25"/>
  <c r="B185" i="25"/>
  <c r="C185" i="25"/>
  <c r="A186" i="25"/>
  <c r="B186" i="25"/>
  <c r="C186" i="25"/>
  <c r="A187" i="25"/>
  <c r="B187" i="25"/>
  <c r="C187" i="25"/>
  <c r="A188" i="25"/>
  <c r="B188" i="25"/>
  <c r="C188" i="25"/>
  <c r="A189" i="25"/>
  <c r="B189" i="25"/>
  <c r="C189" i="25"/>
  <c r="A190" i="25"/>
  <c r="B190" i="25"/>
  <c r="C190" i="25"/>
  <c r="A191" i="25"/>
  <c r="B191" i="25"/>
  <c r="C191" i="25"/>
  <c r="A192" i="25"/>
  <c r="B192" i="25"/>
  <c r="C192" i="25"/>
  <c r="A193" i="25"/>
  <c r="B193" i="25"/>
  <c r="C193" i="25"/>
  <c r="A194" i="25"/>
  <c r="B194" i="25"/>
  <c r="C194" i="25"/>
  <c r="A195" i="25"/>
  <c r="B195" i="25"/>
  <c r="C195" i="25"/>
  <c r="A196" i="25"/>
  <c r="B196" i="25"/>
  <c r="C196" i="25"/>
  <c r="A197" i="25"/>
  <c r="B197" i="25"/>
  <c r="C197" i="25"/>
  <c r="A198" i="25"/>
  <c r="B198" i="25"/>
  <c r="C198" i="25"/>
  <c r="A199" i="25"/>
  <c r="B199" i="25"/>
  <c r="C199" i="25"/>
  <c r="A200" i="25"/>
  <c r="B200" i="25"/>
  <c r="C200" i="25"/>
  <c r="A201" i="25"/>
  <c r="B201" i="25"/>
  <c r="C201" i="25"/>
  <c r="A202" i="25"/>
  <c r="B202" i="25"/>
  <c r="C202" i="25"/>
  <c r="A203" i="25"/>
  <c r="B203" i="25"/>
  <c r="C203" i="25"/>
  <c r="A204" i="25"/>
  <c r="B204" i="25"/>
  <c r="C204" i="25"/>
  <c r="A205" i="25"/>
  <c r="B205" i="25"/>
  <c r="C205" i="25"/>
  <c r="A206" i="25"/>
  <c r="B206" i="25"/>
  <c r="C206" i="25"/>
  <c r="A207" i="25"/>
  <c r="B207" i="25"/>
  <c r="C207" i="25"/>
  <c r="A208" i="25"/>
  <c r="B208" i="25"/>
  <c r="C208" i="25"/>
  <c r="A209" i="25"/>
  <c r="B209" i="25"/>
  <c r="C209" i="25"/>
  <c r="A210" i="25"/>
  <c r="B210" i="25"/>
  <c r="C210" i="25"/>
  <c r="A211" i="25"/>
  <c r="B211" i="25"/>
  <c r="C211" i="25"/>
  <c r="A212" i="25"/>
  <c r="B212" i="25"/>
  <c r="C212" i="25"/>
  <c r="A213" i="25"/>
  <c r="B213" i="25"/>
  <c r="C213" i="25"/>
  <c r="A214" i="25"/>
  <c r="B214" i="25"/>
  <c r="C214" i="25"/>
  <c r="A215" i="25"/>
  <c r="B215" i="25"/>
  <c r="C215" i="25"/>
  <c r="A216" i="25"/>
  <c r="B216" i="25"/>
  <c r="C216" i="25"/>
  <c r="A217" i="25"/>
  <c r="B217" i="25"/>
  <c r="C217" i="25"/>
  <c r="A218" i="25"/>
  <c r="B218" i="25"/>
  <c r="C218" i="25"/>
  <c r="A219" i="25"/>
  <c r="B219" i="25"/>
  <c r="C219" i="25"/>
  <c r="A220" i="25"/>
  <c r="B220" i="25"/>
  <c r="C220" i="25"/>
  <c r="A221" i="25"/>
  <c r="B221" i="25"/>
  <c r="C221" i="25"/>
  <c r="A222" i="25"/>
  <c r="B222" i="25"/>
  <c r="C222" i="25"/>
  <c r="A223" i="25"/>
  <c r="B223" i="25"/>
  <c r="C223" i="25"/>
  <c r="A224" i="25"/>
  <c r="B224" i="25"/>
  <c r="C224" i="25"/>
  <c r="A225" i="25"/>
  <c r="B225" i="25"/>
  <c r="C225" i="25"/>
  <c r="A226" i="25"/>
  <c r="B226" i="25"/>
  <c r="C226" i="25"/>
  <c r="A227" i="25"/>
  <c r="B227" i="25"/>
  <c r="C227" i="25"/>
  <c r="A228" i="25"/>
  <c r="B228" i="25"/>
  <c r="C228" i="25"/>
  <c r="A229" i="25"/>
  <c r="B229" i="25"/>
  <c r="C229" i="25"/>
  <c r="A230" i="25"/>
  <c r="B230" i="25"/>
  <c r="C230" i="25"/>
  <c r="A231" i="25"/>
  <c r="B231" i="25"/>
  <c r="C231" i="25"/>
  <c r="A232" i="25"/>
  <c r="B232" i="25"/>
  <c r="C232" i="25"/>
  <c r="A233" i="25"/>
  <c r="B233" i="25"/>
  <c r="C233" i="25"/>
  <c r="A234" i="25"/>
  <c r="B234" i="25"/>
  <c r="C234" i="25"/>
  <c r="A235" i="25"/>
  <c r="B235" i="25"/>
  <c r="C235" i="25"/>
  <c r="A236" i="25"/>
  <c r="B236" i="25"/>
  <c r="C236" i="25"/>
  <c r="A237" i="25"/>
  <c r="B237" i="25"/>
  <c r="C237" i="25"/>
  <c r="A238" i="25"/>
  <c r="B238" i="25"/>
  <c r="C238" i="25"/>
  <c r="A239" i="25"/>
  <c r="B239" i="25"/>
  <c r="C239" i="25"/>
  <c r="A240" i="25"/>
  <c r="B240" i="25"/>
  <c r="C240" i="25"/>
  <c r="A241" i="25"/>
  <c r="B241" i="25"/>
  <c r="C241" i="25"/>
  <c r="A242" i="25"/>
  <c r="B242" i="25"/>
  <c r="C242" i="25"/>
  <c r="A243" i="25"/>
  <c r="B243" i="25"/>
  <c r="C243" i="25"/>
  <c r="A244" i="25"/>
  <c r="B244" i="25"/>
  <c r="C244" i="25"/>
  <c r="A245" i="25"/>
  <c r="B245" i="25"/>
  <c r="C245" i="25"/>
  <c r="A246" i="25"/>
  <c r="B246" i="25"/>
  <c r="C246" i="25"/>
  <c r="A247" i="25"/>
  <c r="B247" i="25"/>
  <c r="C247" i="25"/>
  <c r="A248" i="25"/>
  <c r="B248" i="25"/>
  <c r="C248" i="25"/>
  <c r="A249" i="25"/>
  <c r="B249" i="25"/>
  <c r="C249" i="25"/>
  <c r="A250" i="25"/>
  <c r="B250" i="25"/>
  <c r="C250" i="25"/>
  <c r="A251" i="25"/>
  <c r="B251" i="25"/>
  <c r="C251" i="25"/>
  <c r="A252" i="25"/>
  <c r="B252" i="25"/>
  <c r="C252" i="25"/>
  <c r="A253" i="25"/>
  <c r="B253" i="25"/>
  <c r="C253" i="25"/>
  <c r="A254" i="25"/>
  <c r="B254" i="25"/>
  <c r="C254" i="25"/>
  <c r="A255" i="25"/>
  <c r="B255" i="25"/>
  <c r="C255" i="25"/>
  <c r="A256" i="25"/>
  <c r="B256" i="25"/>
  <c r="C256" i="25"/>
  <c r="A257" i="25"/>
  <c r="B257" i="25"/>
  <c r="C257" i="25"/>
  <c r="A258" i="25"/>
  <c r="B258" i="25"/>
  <c r="C258" i="25"/>
  <c r="A259" i="25"/>
  <c r="B259" i="25"/>
  <c r="C259" i="25"/>
  <c r="A260" i="25"/>
  <c r="B260" i="25"/>
  <c r="C260" i="25"/>
  <c r="A261" i="25"/>
  <c r="B261" i="25"/>
  <c r="C261" i="25"/>
  <c r="A262" i="25"/>
  <c r="B262" i="25"/>
  <c r="C262" i="25"/>
  <c r="A263" i="25"/>
  <c r="B263" i="25"/>
  <c r="C263" i="25"/>
  <c r="A264" i="25"/>
  <c r="B264" i="25"/>
  <c r="C264" i="25"/>
  <c r="A265" i="25"/>
  <c r="B265" i="25"/>
  <c r="C265" i="25"/>
  <c r="A266" i="25"/>
  <c r="B266" i="25"/>
  <c r="C266" i="25"/>
  <c r="A267" i="25"/>
  <c r="B267" i="25"/>
  <c r="C267" i="25"/>
  <c r="A268" i="25"/>
  <c r="B268" i="25"/>
  <c r="C268" i="25"/>
  <c r="A269" i="25"/>
  <c r="B269" i="25"/>
  <c r="C269" i="25"/>
  <c r="A270" i="25"/>
  <c r="B270" i="25"/>
  <c r="C270" i="25"/>
  <c r="A271" i="25"/>
  <c r="B271" i="25"/>
  <c r="C271" i="25"/>
  <c r="A272" i="25"/>
  <c r="B272" i="25"/>
  <c r="C272" i="25"/>
  <c r="A273" i="25"/>
  <c r="B273" i="25"/>
  <c r="C273" i="25"/>
  <c r="A274" i="25"/>
  <c r="B274" i="25"/>
  <c r="C274" i="25"/>
  <c r="A275" i="25"/>
  <c r="B275" i="25"/>
  <c r="C275" i="25"/>
  <c r="A276" i="25"/>
  <c r="B276" i="25"/>
  <c r="C276" i="25"/>
  <c r="A277" i="25"/>
  <c r="B277" i="25"/>
  <c r="C277" i="25"/>
  <c r="A278" i="25"/>
  <c r="B278" i="25"/>
  <c r="C278" i="25"/>
  <c r="A279" i="25"/>
  <c r="B279" i="25"/>
  <c r="C279" i="25"/>
  <c r="A280" i="25"/>
  <c r="B280" i="25"/>
  <c r="C280" i="25"/>
  <c r="A281" i="25"/>
  <c r="B281" i="25"/>
  <c r="C281" i="25"/>
  <c r="A282" i="25"/>
  <c r="B282" i="25"/>
  <c r="C282" i="25"/>
  <c r="A283" i="25"/>
  <c r="B283" i="25"/>
  <c r="C283" i="25"/>
  <c r="A284" i="25"/>
  <c r="B284" i="25"/>
  <c r="C284" i="25"/>
  <c r="A285" i="25"/>
  <c r="B285" i="25"/>
  <c r="C285" i="25"/>
  <c r="A286" i="25"/>
  <c r="B286" i="25"/>
  <c r="C286" i="25"/>
  <c r="A287" i="25"/>
  <c r="B287" i="25"/>
  <c r="C287" i="25"/>
  <c r="A288" i="25"/>
  <c r="B288" i="25"/>
  <c r="C288" i="25"/>
  <c r="A289" i="25"/>
  <c r="B289" i="25"/>
  <c r="C289" i="25"/>
  <c r="A290" i="25"/>
  <c r="B290" i="25"/>
  <c r="C290" i="25"/>
  <c r="A291" i="25"/>
  <c r="B291" i="25"/>
  <c r="C291" i="25"/>
  <c r="A292" i="25"/>
  <c r="B292" i="25"/>
  <c r="C292" i="25"/>
  <c r="A293" i="25"/>
  <c r="B293" i="25"/>
  <c r="C293" i="25"/>
  <c r="A294" i="25"/>
  <c r="B294" i="25"/>
  <c r="C294" i="25"/>
  <c r="A295" i="25"/>
  <c r="B295" i="25"/>
  <c r="C295" i="25"/>
  <c r="A296" i="25"/>
  <c r="B296" i="25"/>
  <c r="C296" i="25"/>
  <c r="A297" i="25"/>
  <c r="B297" i="25"/>
  <c r="C297" i="25"/>
  <c r="A298" i="25"/>
  <c r="B298" i="25"/>
  <c r="C298" i="25"/>
  <c r="A299" i="25"/>
  <c r="B299" i="25"/>
  <c r="C299" i="25"/>
  <c r="A300" i="25"/>
  <c r="B300" i="25"/>
  <c r="C300" i="25"/>
  <c r="A301" i="25"/>
  <c r="B301" i="25"/>
  <c r="C301" i="25"/>
  <c r="A302" i="25"/>
  <c r="B302" i="25"/>
  <c r="C302" i="25"/>
  <c r="A303" i="25"/>
  <c r="B303" i="25"/>
  <c r="C303" i="25"/>
  <c r="A304" i="25"/>
  <c r="B304" i="25"/>
  <c r="C304" i="25"/>
  <c r="A305" i="25"/>
  <c r="B305" i="25"/>
  <c r="C305" i="25"/>
  <c r="A306" i="25"/>
  <c r="B306" i="25"/>
  <c r="C306" i="25"/>
  <c r="A307" i="25"/>
  <c r="B307" i="25"/>
  <c r="C307" i="25"/>
  <c r="A308" i="25"/>
  <c r="B308" i="25"/>
  <c r="C308" i="25"/>
  <c r="A309" i="25"/>
  <c r="B309" i="25"/>
  <c r="C309" i="25"/>
  <c r="A310" i="25"/>
  <c r="B310" i="25"/>
  <c r="C310" i="25"/>
  <c r="A311" i="25"/>
  <c r="B311" i="25"/>
  <c r="C311" i="25"/>
  <c r="A312" i="25"/>
  <c r="B312" i="25"/>
  <c r="C312" i="25"/>
  <c r="A313" i="25"/>
  <c r="B313" i="25"/>
  <c r="C313" i="25"/>
  <c r="A314" i="25"/>
  <c r="B314" i="25"/>
  <c r="C314" i="25"/>
  <c r="A315" i="25"/>
  <c r="B315" i="25"/>
  <c r="C315" i="25"/>
  <c r="A316" i="25"/>
  <c r="B316" i="25"/>
  <c r="C316" i="25"/>
  <c r="A317" i="25"/>
  <c r="B317" i="25"/>
  <c r="C317" i="25"/>
  <c r="A318" i="25"/>
  <c r="B318" i="25"/>
  <c r="C318" i="25"/>
  <c r="A319" i="25"/>
  <c r="B319" i="25"/>
  <c r="C319" i="25"/>
  <c r="A320" i="25"/>
  <c r="B320" i="25"/>
  <c r="C320" i="25"/>
  <c r="A321" i="25"/>
  <c r="B321" i="25"/>
  <c r="C321" i="25"/>
  <c r="A322" i="25"/>
  <c r="B322" i="25"/>
  <c r="C322" i="25"/>
  <c r="A323" i="25"/>
  <c r="B323" i="25"/>
  <c r="C323" i="25"/>
  <c r="A324" i="25"/>
  <c r="B324" i="25"/>
  <c r="C324" i="25"/>
  <c r="A325" i="25"/>
  <c r="B325" i="25"/>
  <c r="C325" i="25"/>
  <c r="A326" i="25"/>
  <c r="B326" i="25"/>
  <c r="C326" i="25"/>
  <c r="A327" i="25"/>
  <c r="B327" i="25"/>
  <c r="C327" i="25"/>
  <c r="A328" i="25"/>
  <c r="B328" i="25"/>
  <c r="C328" i="25"/>
  <c r="A329" i="25"/>
  <c r="B329" i="25"/>
  <c r="C329" i="25"/>
  <c r="A330" i="25"/>
  <c r="B330" i="25"/>
  <c r="C330" i="25"/>
  <c r="A331" i="25"/>
  <c r="B331" i="25"/>
  <c r="C331" i="25"/>
  <c r="A332" i="25"/>
  <c r="B332" i="25"/>
  <c r="C332" i="25"/>
  <c r="A333" i="25"/>
  <c r="B333" i="25"/>
  <c r="C333" i="25"/>
  <c r="A334" i="25"/>
  <c r="B334" i="25"/>
  <c r="C334" i="25"/>
  <c r="A335" i="25"/>
  <c r="B335" i="25"/>
  <c r="C335" i="25"/>
  <c r="A336" i="25"/>
  <c r="B336" i="25"/>
  <c r="C336" i="25"/>
  <c r="A337" i="25"/>
  <c r="B337" i="25"/>
  <c r="C337" i="25"/>
  <c r="A338" i="25"/>
  <c r="B338" i="25"/>
  <c r="C338" i="25"/>
  <c r="A339" i="25"/>
  <c r="B339" i="25"/>
  <c r="C339" i="25"/>
  <c r="A340" i="25"/>
  <c r="B340" i="25"/>
  <c r="C340" i="25"/>
  <c r="A341" i="25"/>
  <c r="B341" i="25"/>
  <c r="C341" i="25"/>
  <c r="A342" i="25"/>
  <c r="B342" i="25"/>
  <c r="C342" i="25"/>
  <c r="A343" i="25"/>
  <c r="B343" i="25"/>
  <c r="C343" i="25"/>
  <c r="A344" i="25"/>
  <c r="B344" i="25"/>
  <c r="C344" i="25"/>
  <c r="A345" i="25"/>
  <c r="B345" i="25"/>
  <c r="C345" i="25"/>
  <c r="A346" i="25"/>
  <c r="B346" i="25"/>
  <c r="C346" i="25"/>
  <c r="A347" i="25"/>
  <c r="B347" i="25"/>
  <c r="C347" i="25"/>
  <c r="A348" i="25"/>
  <c r="B348" i="25"/>
  <c r="C348" i="25"/>
  <c r="A349" i="25"/>
  <c r="B349" i="25"/>
  <c r="C349" i="25"/>
  <c r="A350" i="25"/>
  <c r="B350" i="25"/>
  <c r="C350" i="25"/>
  <c r="C2" i="25"/>
  <c r="B2" i="25"/>
  <c r="A2" i="25"/>
  <c r="D4" i="24" l="1"/>
  <c r="D5" i="24"/>
  <c r="D6" i="24"/>
  <c r="D7" i="24"/>
  <c r="D8" i="24"/>
  <c r="D9" i="24"/>
  <c r="D10" i="24"/>
  <c r="D11" i="24"/>
  <c r="C5" i="24"/>
  <c r="C6" i="24"/>
  <c r="C7" i="24"/>
  <c r="C8" i="24"/>
  <c r="C9" i="24"/>
  <c r="C10" i="24"/>
  <c r="C11" i="24"/>
  <c r="C4" i="24"/>
  <c r="D3" i="24" l="1"/>
  <c r="C3" i="24"/>
  <c r="C2" i="24" s="1"/>
  <c r="D6" i="23"/>
  <c r="C6" i="23"/>
  <c r="B6" i="23"/>
  <c r="D5" i="23"/>
  <c r="C5" i="23"/>
  <c r="B5" i="23"/>
  <c r="D4" i="23"/>
  <c r="C4" i="23"/>
  <c r="B4" i="23"/>
  <c r="E3" i="23"/>
  <c r="D2" i="24" l="1"/>
  <c r="E5" i="23"/>
  <c r="E4" i="23"/>
  <c r="E6" i="23"/>
  <c r="C4" i="6"/>
  <c r="C5" i="6"/>
  <c r="C6" i="6"/>
  <c r="C3" i="6"/>
  <c r="F13" i="20"/>
  <c r="E13" i="20"/>
  <c r="D13" i="20"/>
  <c r="C13" i="20"/>
  <c r="F12" i="20"/>
  <c r="E12" i="20"/>
  <c r="D12" i="20"/>
  <c r="C12" i="20"/>
  <c r="F11" i="20"/>
  <c r="E11" i="20"/>
  <c r="D11" i="20"/>
  <c r="C11" i="20"/>
  <c r="F10" i="20"/>
  <c r="E10" i="20"/>
  <c r="D10" i="20"/>
  <c r="C10" i="20"/>
  <c r="F9" i="20"/>
  <c r="E9" i="20"/>
  <c r="D9" i="20"/>
  <c r="C9" i="20"/>
  <c r="F8" i="20"/>
  <c r="E8" i="20"/>
  <c r="D8" i="20"/>
  <c r="C8" i="20"/>
  <c r="F7" i="20"/>
  <c r="E7" i="20"/>
  <c r="D7" i="20"/>
  <c r="C7" i="20"/>
  <c r="F6" i="20"/>
  <c r="E6" i="20"/>
  <c r="D6" i="20"/>
  <c r="C6" i="20"/>
  <c r="F5" i="20"/>
  <c r="E5" i="20"/>
  <c r="D5" i="20"/>
  <c r="C5" i="20"/>
  <c r="F4" i="20"/>
  <c r="E4" i="20"/>
  <c r="D4" i="20"/>
  <c r="C4" i="20"/>
  <c r="F3" i="20"/>
  <c r="E3" i="20"/>
  <c r="D3" i="20"/>
  <c r="C3" i="20"/>
  <c r="F2" i="20"/>
  <c r="E2" i="20"/>
  <c r="D2" i="20"/>
  <c r="C2" i="20"/>
  <c r="A2" i="10" l="1"/>
  <c r="A3" i="10"/>
  <c r="A4" i="10"/>
  <c r="A5" i="10"/>
  <c r="A6" i="10"/>
  <c r="A7" i="10"/>
  <c r="A8" i="10"/>
  <c r="A9" i="10"/>
  <c r="A10" i="10"/>
  <c r="A11" i="10"/>
  <c r="A12" i="10"/>
  <c r="A13" i="10"/>
  <c r="C3" i="7"/>
  <c r="D3" i="7" s="1"/>
  <c r="C4" i="7"/>
  <c r="D4" i="7" s="1"/>
  <c r="C5" i="7"/>
  <c r="D5" i="7" s="1"/>
  <c r="C2" i="7"/>
  <c r="D2" i="7" s="1"/>
  <c r="D2" i="6"/>
  <c r="D3" i="6"/>
  <c r="D4" i="6"/>
  <c r="D5" i="6"/>
  <c r="D6" i="6"/>
  <c r="E2" i="4"/>
  <c r="C3" i="5" s="1"/>
  <c r="A3" i="5"/>
  <c r="A4" i="5"/>
  <c r="A5" i="5"/>
  <c r="A6" i="5"/>
  <c r="A1" i="5"/>
  <c r="B3" i="4"/>
  <c r="C3" i="4"/>
  <c r="D3" i="4"/>
  <c r="C4" i="4"/>
  <c r="D4" i="4"/>
  <c r="C5" i="4"/>
  <c r="D5" i="4"/>
  <c r="B4" i="4"/>
  <c r="B5" i="4"/>
  <c r="A2" i="4"/>
  <c r="A3" i="4"/>
  <c r="A4" i="4"/>
  <c r="A5" i="4"/>
  <c r="A1" i="4"/>
  <c r="E2" i="3"/>
  <c r="B3" i="5" s="1"/>
  <c r="B3" i="3"/>
  <c r="C3" i="3"/>
  <c r="D3" i="3"/>
  <c r="C4" i="3"/>
  <c r="D4" i="3"/>
  <c r="C5" i="3"/>
  <c r="D5" i="3"/>
  <c r="B4" i="3"/>
  <c r="B5" i="3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B3" i="2"/>
  <c r="A3" i="2"/>
  <c r="C3" i="1"/>
  <c r="C4" i="1"/>
  <c r="C2" i="1"/>
  <c r="D3" i="5" l="1"/>
  <c r="E4" i="4"/>
  <c r="C5" i="5" s="1"/>
  <c r="E5" i="4"/>
  <c r="C6" i="5" s="1"/>
  <c r="E3" i="4"/>
  <c r="C4" i="5" s="1"/>
  <c r="E4" i="3"/>
  <c r="B5" i="5" s="1"/>
  <c r="E5" i="3"/>
  <c r="B6" i="5" s="1"/>
  <c r="E3" i="3"/>
  <c r="B4" i="5" s="1"/>
  <c r="C3" i="2"/>
  <c r="C12" i="2"/>
  <c r="C10" i="2"/>
  <c r="C8" i="2"/>
  <c r="C6" i="2"/>
  <c r="C4" i="2"/>
  <c r="C11" i="2"/>
  <c r="C9" i="2"/>
  <c r="C7" i="2"/>
  <c r="C5" i="2"/>
  <c r="D8" i="2" l="1"/>
  <c r="E8" i="2"/>
  <c r="D10" i="2"/>
  <c r="E10" i="2"/>
  <c r="D7" i="2"/>
  <c r="E7" i="2"/>
  <c r="D6" i="2"/>
  <c r="E6" i="2"/>
  <c r="D3" i="2"/>
  <c r="E3" i="2"/>
  <c r="D9" i="2"/>
  <c r="E9" i="2"/>
  <c r="D11" i="2"/>
  <c r="E11" i="2"/>
  <c r="D5" i="2"/>
  <c r="E5" i="2"/>
  <c r="D4" i="2"/>
  <c r="E4" i="2"/>
  <c r="D12" i="2"/>
  <c r="E12" i="2"/>
  <c r="D4" i="5"/>
  <c r="D5" i="5"/>
  <c r="D6" i="5"/>
</calcChain>
</file>

<file path=xl/sharedStrings.xml><?xml version="1.0" encoding="utf-8"?>
<sst xmlns="http://schemas.openxmlformats.org/spreadsheetml/2006/main" count="599" uniqueCount="245">
  <si>
    <t xml:space="preserve">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</si>
  <si>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</si>
  <si>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test1</t>
  </si>
  <si>
    <t>test2</t>
  </si>
  <si>
    <t>test3</t>
  </si>
  <si>
    <t>MAX</t>
  </si>
  <si>
    <t>a</t>
  </si>
  <si>
    <t>b</t>
  </si>
  <si>
    <t>c</t>
  </si>
  <si>
    <t>ma</t>
  </si>
  <si>
    <t>do</t>
  </si>
  <si>
    <t>periódico</t>
  </si>
  <si>
    <t>bar</t>
  </si>
  <si>
    <t>comida</t>
  </si>
  <si>
    <t>total</t>
  </si>
  <si>
    <t>lu</t>
  </si>
  <si>
    <t>mi</t>
  </si>
  <si>
    <t>ju</t>
  </si>
  <si>
    <t>vi</t>
  </si>
  <si>
    <t>sá</t>
  </si>
  <si>
    <t>capital</t>
  </si>
  <si>
    <t>interés</t>
  </si>
  <si>
    <t>años</t>
  </si>
  <si>
    <t>resultado</t>
  </si>
  <si>
    <t>región</t>
  </si>
  <si>
    <t>número</t>
  </si>
  <si>
    <t>Aragón</t>
  </si>
  <si>
    <t>País vasco</t>
  </si>
  <si>
    <t>Cataluña</t>
  </si>
  <si>
    <t>Castilla</t>
  </si>
  <si>
    <t>otros</t>
  </si>
  <si>
    <t>año</t>
  </si>
  <si>
    <t>ahorrado</t>
  </si>
  <si>
    <t>peso</t>
  </si>
  <si>
    <t>número de zapatos que calzas</t>
  </si>
  <si>
    <t>cabaret</t>
  </si>
  <si>
    <t>El País</t>
  </si>
  <si>
    <t>20 minutos</t>
  </si>
  <si>
    <t>Vanguardia</t>
  </si>
  <si>
    <t>El Mundo</t>
  </si>
  <si>
    <t>ópera</t>
  </si>
  <si>
    <t>teatro</t>
  </si>
  <si>
    <t>baile</t>
  </si>
  <si>
    <t>entrada</t>
  </si>
  <si>
    <t>salida</t>
  </si>
  <si>
    <t>días</t>
  </si>
  <si>
    <t>altura</t>
  </si>
  <si>
    <t>IMC</t>
  </si>
  <si>
    <t>conclusión</t>
  </si>
  <si>
    <t>NOMBRE</t>
  </si>
  <si>
    <t>serie1</t>
  </si>
  <si>
    <t>serie2</t>
  </si>
  <si>
    <t>precio total</t>
  </si>
  <si>
    <t>% evolución</t>
  </si>
  <si>
    <t>índice (2010=100)</t>
  </si>
  <si>
    <t>llegada</t>
  </si>
  <si>
    <t>tiempo</t>
  </si>
  <si>
    <t>redondeado</t>
  </si>
  <si>
    <t>apartado</t>
  </si>
  <si>
    <t>importe</t>
  </si>
  <si>
    <t>bus</t>
  </si>
  <si>
    <t>tabaco</t>
  </si>
  <si>
    <t>edades</t>
  </si>
  <si>
    <t>San Marino</t>
  </si>
  <si>
    <t>Andorra</t>
  </si>
  <si>
    <t>parte1</t>
  </si>
  <si>
    <t>parte2</t>
  </si>
  <si>
    <t>parte3</t>
  </si>
  <si>
    <t>producto</t>
  </si>
  <si>
    <t>d</t>
  </si>
  <si>
    <t>e</t>
  </si>
  <si>
    <t>f</t>
  </si>
  <si>
    <t>g</t>
  </si>
  <si>
    <t>h</t>
  </si>
  <si>
    <t>TOTAL</t>
  </si>
  <si>
    <t>índice</t>
  </si>
  <si>
    <t>H</t>
  </si>
  <si>
    <t>sano</t>
  </si>
  <si>
    <t>contagiado</t>
  </si>
  <si>
    <t>enfermo</t>
  </si>
  <si>
    <t>muerto</t>
  </si>
  <si>
    <t>sexo</t>
  </si>
  <si>
    <t>edad</t>
  </si>
  <si>
    <t>contagio</t>
  </si>
  <si>
    <t>promedio</t>
  </si>
  <si>
    <t>porcentaje</t>
  </si>
  <si>
    <t>día</t>
  </si>
  <si>
    <t>nivel de energía</t>
  </si>
  <si>
    <t>país</t>
  </si>
  <si>
    <t>Japón</t>
  </si>
  <si>
    <t>Mónaco</t>
  </si>
  <si>
    <t>Suiza</t>
  </si>
  <si>
    <t>Australia</t>
  </si>
  <si>
    <t>Suecia</t>
  </si>
  <si>
    <t>Islandia</t>
  </si>
  <si>
    <t>esperanza de vida</t>
  </si>
  <si>
    <t>precio</t>
  </si>
  <si>
    <t>M</t>
  </si>
  <si>
    <t>Rijlabels</t>
  </si>
  <si>
    <t>Eindtotaal</t>
  </si>
  <si>
    <t>Kolomlabels</t>
  </si>
  <si>
    <t>Aantal van contagio</t>
  </si>
  <si>
    <t>15-24</t>
  </si>
  <si>
    <t>25-34</t>
  </si>
  <si>
    <t>35-44</t>
  </si>
  <si>
    <t>45-54</t>
  </si>
  <si>
    <t>55-64</t>
  </si>
  <si>
    <t>65-74</t>
  </si>
  <si>
    <t>75-85</t>
  </si>
  <si>
    <t>Código postal</t>
  </si>
  <si>
    <t>Provincia</t>
  </si>
  <si>
    <t>Autonomía</t>
  </si>
  <si>
    <t>CP</t>
  </si>
  <si>
    <t>Ceuta</t>
  </si>
  <si>
    <t>Araba/Álava</t>
  </si>
  <si>
    <t>Albacete</t>
  </si>
  <si>
    <t>Alicante</t>
  </si>
  <si>
    <t>Almería</t>
  </si>
  <si>
    <t>Ávila</t>
  </si>
  <si>
    <t>Badajoz</t>
  </si>
  <si>
    <t>Barcelona</t>
  </si>
  <si>
    <t>Burgos</t>
  </si>
  <si>
    <t>Cáceres</t>
  </si>
  <si>
    <t>Cádiz</t>
  </si>
  <si>
    <t>Castellón</t>
  </si>
  <si>
    <t>Córdoba</t>
  </si>
  <si>
    <t>Coruña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</si>
  <si>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</si>
  <si>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</si>
  <si>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</si>
  <si>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</si>
  <si>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</si>
  <si>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</si>
  <si>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</si>
  <si>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</si>
  <si>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</si>
  <si>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</si>
  <si>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</si>
  <si>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</si>
  <si>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</si>
  <si>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</si>
  <si>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</si>
  <si>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</si>
  <si>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</si>
  <si>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</si>
  <si>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</si>
  <si>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</si>
  <si>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</si>
  <si>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</si>
  <si>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</si>
  <si>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</si>
  <si>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</si>
  <si>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</si>
  <si>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</si>
  <si>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</si>
  <si>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</si>
  <si>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Bizkaia</t>
  </si>
  <si>
    <t>Zamora</t>
  </si>
  <si>
    <t>Zaragoza</t>
  </si>
  <si>
    <t>Las Palmas</t>
  </si>
  <si>
    <t>Galicia</t>
  </si>
  <si>
    <t>Oviedo</t>
  </si>
  <si>
    <t>La Rioja</t>
  </si>
  <si>
    <t>Castilla y León</t>
  </si>
  <si>
    <t>Illes Balears</t>
  </si>
  <si>
    <t>Baleares</t>
  </si>
  <si>
    <t>Ciudad Real</t>
  </si>
  <si>
    <t>Comunidad Valenciana</t>
  </si>
  <si>
    <t>Región de Murcia</t>
  </si>
  <si>
    <t>Comunidad de Madrid</t>
  </si>
  <si>
    <t>País Vasco</t>
  </si>
  <si>
    <t>CLM</t>
  </si>
  <si>
    <t>Andalucía</t>
  </si>
  <si>
    <t>Extremadura</t>
  </si>
  <si>
    <t>Logroño</t>
  </si>
  <si>
    <t>Canarias</t>
  </si>
  <si>
    <t>Santander</t>
  </si>
  <si>
    <t>Tenerife</t>
  </si>
  <si>
    <t>Melilla</t>
  </si>
  <si>
    <t>&lt; introduce to código postal aquí</t>
  </si>
  <si>
    <t>-fx insertar funciones</t>
  </si>
  <si>
    <t>-entrar la fórmula</t>
  </si>
  <si>
    <t>-autosuma</t>
  </si>
  <si>
    <t>4 maneras de calcular</t>
  </si>
  <si>
    <t>-análisis rápido</t>
  </si>
  <si>
    <t>F2 editar muetsra las referencias</t>
  </si>
  <si>
    <t>copiar fórmula adapta las direcciones</t>
  </si>
  <si>
    <t xml:space="preserve">si no lo quieres, usa $ </t>
  </si>
  <si>
    <t>se puede poner con f4</t>
  </si>
  <si>
    <t>F4 para fijar direcciones</t>
  </si>
  <si>
    <t>talla</t>
  </si>
  <si>
    <t>&gt; gráfico de serie de datos: contar</t>
  </si>
  <si>
    <t>fecha de nacimiento</t>
  </si>
  <si>
    <t>Marca temporal</t>
  </si>
  <si>
    <t>Sexo</t>
  </si>
  <si>
    <t>Tus conocimientos del inglés</t>
  </si>
  <si>
    <t>Tus conocimientos del francés</t>
  </si>
  <si>
    <t>Fecha de nacimiento</t>
  </si>
  <si>
    <t>Satisfacción con los contenidos de esta formación</t>
  </si>
  <si>
    <t>Mujer</t>
  </si>
  <si>
    <t>Buenas</t>
  </si>
  <si>
    <t>Malas</t>
  </si>
  <si>
    <t>Regulares</t>
  </si>
  <si>
    <t>Muy malas</t>
  </si>
  <si>
    <t>Hombre</t>
  </si>
  <si>
    <t>Excelentes</t>
  </si>
  <si>
    <t>=ENTERO((HOY()-I2)/365,25)</t>
  </si>
  <si>
    <t>estado de salud</t>
  </si>
  <si>
    <t>m</t>
  </si>
  <si>
    <t>excelente</t>
  </si>
  <si>
    <t>buena</t>
  </si>
  <si>
    <t>tabla dinámica</t>
  </si>
  <si>
    <t>Etiquetas de fila</t>
  </si>
  <si>
    <t>Total general</t>
  </si>
  <si>
    <t>Cuenta de estado de salud</t>
  </si>
  <si>
    <t>Etiquetas de columna</t>
  </si>
  <si>
    <t>20-29</t>
  </si>
  <si>
    <t>30-39</t>
  </si>
  <si>
    <t>40-49</t>
  </si>
  <si>
    <t>50-60</t>
  </si>
  <si>
    <t>Cuenta de edad</t>
  </si>
  <si>
    <t>18-20</t>
  </si>
  <si>
    <t>21-23</t>
  </si>
  <si>
    <t>24-26</t>
  </si>
  <si>
    <t>27-29</t>
  </si>
  <si>
    <t>30-32</t>
  </si>
  <si>
    <t>satisfecho</t>
  </si>
  <si>
    <t>hay que calcular con 0-1-2-3 en vez de 1-2-3-4-5</t>
  </si>
  <si>
    <t>otra manera</t>
  </si>
  <si>
    <t>lista</t>
  </si>
  <si>
    <t>conclusiones</t>
  </si>
  <si>
    <t>bajo peso</t>
  </si>
  <si>
    <t>peso normal</t>
  </si>
  <si>
    <t>sobrepeso</t>
  </si>
  <si>
    <t>obesidad</t>
  </si>
  <si>
    <t>obesidad mórbida</t>
  </si>
  <si>
    <t>Pamplona</t>
  </si>
  <si>
    <t>Edad</t>
  </si>
  <si>
    <t>Cuenta de Edad</t>
  </si>
  <si>
    <t>&lt;17</t>
  </si>
  <si>
    <t>17-19</t>
  </si>
  <si>
    <t>20-22</t>
  </si>
  <si>
    <t>23-25</t>
  </si>
  <si>
    <t>26-28</t>
  </si>
  <si>
    <t>Cuenta de Tus conocimientos del inglés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</si>
</sst>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2" fillId="0" borderId="0" xfId="0" applyFont="1"/>
    <xf numFmtId="20" fontId="0" fillId="0" borderId="0" xfId="0" applyNumberFormat="1"/>
    <xf numFmtId="164" fontId="0" fillId="0" borderId="0" xfId="0" applyNumberFormat="1"/>
    <xf numFmtId="9" fontId="0" fillId="0" borderId="0" xfId="0" applyNumberFormat="1"/>
    <xf numFmtId="0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quotePrefix="1"/>
    <xf numFmtId="20" fontId="2" fillId="0" borderId="0" xfId="0" applyNumberFormat="1" applyFont="1"/>
    <xf numFmtId="0" fontId="2" fillId="0" borderId="0" xfId="0" quotePrefix="1" applyFont="1"/>
    <xf numFmtId="0" fontId="3" fillId="0" borderId="0" xfId="0" applyFont="1"/>
    <xf numFmtId="0" fontId="0" fillId="0" borderId="0" xfId="0" applyFont="1"/>
    <xf numFmtId="10" fontId="2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22" fontId="4" fillId="0" borderId="1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pivotCacheDefinition" Target="pivotCache/pivotCacheDefinition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gastos!$B$1</c:f>
              <c:strCache>
                <c:ptCount val="1"/>
                <c:pt idx="0">
                  <c:v>bar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gastos!$A$2:$A$8</c:f>
              <c:strCache>
                <c:ptCount val="7"/>
                <c:pt idx="0">
                  <c:v>lu</c:v>
                </c:pt>
                <c:pt idx="1">
                  <c:v>ma</c:v>
                </c:pt>
                <c:pt idx="2">
                  <c:v>mi</c:v>
                </c:pt>
                <c:pt idx="3">
                  <c:v>ju</c:v>
                </c:pt>
                <c:pt idx="4">
                  <c:v>vi</c:v>
                </c:pt>
                <c:pt idx="5">
                  <c:v>sá</c:v>
                </c:pt>
                <c:pt idx="6">
                  <c:v>do</c:v>
                </c:pt>
              </c:strCache>
            </c:strRef>
          </c:cat>
          <c:val>
            <c:numRef>
              <c:f>gastos!$B$2:$B$8</c:f>
              <c:numCache>
                <c:formatCode>"€"\ #,##0.00</c:formatCode>
                <c:ptCount val="7"/>
                <c:pt idx="0">
                  <c:v>5.4</c:v>
                </c:pt>
                <c:pt idx="1">
                  <c:v>6.1</c:v>
                </c:pt>
                <c:pt idx="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7-44C8-A8E6-0AD6619B1966}"/>
            </c:ext>
          </c:extLst>
        </c:ser>
        <c:ser>
          <c:idx val="1"/>
          <c:order val="1"/>
          <c:tx>
            <c:strRef>
              <c:f>gastos!$C$1</c:f>
              <c:strCache>
                <c:ptCount val="1"/>
                <c:pt idx="0">
                  <c:v>periódico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gastos!$A$2:$A$8</c:f>
              <c:strCache>
                <c:ptCount val="7"/>
                <c:pt idx="0">
                  <c:v>lu</c:v>
                </c:pt>
                <c:pt idx="1">
                  <c:v>ma</c:v>
                </c:pt>
                <c:pt idx="2">
                  <c:v>mi</c:v>
                </c:pt>
                <c:pt idx="3">
                  <c:v>ju</c:v>
                </c:pt>
                <c:pt idx="4">
                  <c:v>vi</c:v>
                </c:pt>
                <c:pt idx="5">
                  <c:v>sá</c:v>
                </c:pt>
                <c:pt idx="6">
                  <c:v>do</c:v>
                </c:pt>
              </c:strCache>
            </c:strRef>
          </c:cat>
          <c:val>
            <c:numRef>
              <c:f>gastos!$C$2:$C$8</c:f>
              <c:numCache>
                <c:formatCode>"€"\ #,##0.00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7-44C8-A8E6-0AD6619B1966}"/>
            </c:ext>
          </c:extLst>
        </c:ser>
        <c:ser>
          <c:idx val="2"/>
          <c:order val="2"/>
          <c:tx>
            <c:strRef>
              <c:f>gastos!$D$1</c:f>
              <c:strCache>
                <c:ptCount val="1"/>
                <c:pt idx="0">
                  <c:v>comida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gastos!$A$2:$A$8</c:f>
              <c:strCache>
                <c:ptCount val="7"/>
                <c:pt idx="0">
                  <c:v>lu</c:v>
                </c:pt>
                <c:pt idx="1">
                  <c:v>ma</c:v>
                </c:pt>
                <c:pt idx="2">
                  <c:v>mi</c:v>
                </c:pt>
                <c:pt idx="3">
                  <c:v>ju</c:v>
                </c:pt>
                <c:pt idx="4">
                  <c:v>vi</c:v>
                </c:pt>
                <c:pt idx="5">
                  <c:v>sá</c:v>
                </c:pt>
                <c:pt idx="6">
                  <c:v>do</c:v>
                </c:pt>
              </c:strCache>
            </c:strRef>
          </c:cat>
          <c:val>
            <c:numRef>
              <c:f>gastos!$D$2:$D$8</c:f>
              <c:numCache>
                <c:formatCode>"€"\ #,##0.00</c:formatCode>
                <c:ptCount val="7"/>
                <c:pt idx="0">
                  <c:v>12.2</c:v>
                </c:pt>
                <c:pt idx="1">
                  <c:v>15.3</c:v>
                </c:pt>
                <c:pt idx="2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7-44C8-A8E6-0AD6619B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08613568"/>
        <c:axId val="1579828224"/>
      </c:barChart>
      <c:catAx>
        <c:axId val="15086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828224"/>
        <c:crosses val="autoZero"/>
        <c:auto val="1"/>
        <c:lblAlgn val="ctr"/>
        <c:lblOffset val="100"/>
        <c:noMultiLvlLbl val="0"/>
      </c:catAx>
      <c:valAx>
        <c:axId val="157982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6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gordo!$B$4</c:f>
              <c:strCache>
                <c:ptCount val="1"/>
                <c:pt idx="0">
                  <c:v>resultado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gordo!$B$5:$B$536</c:f>
              <c:numCache>
                <c:formatCode>"€"\ #,##0.00</c:formatCode>
                <c:ptCount val="532"/>
                <c:pt idx="0">
                  <c:v>3030000</c:v>
                </c:pt>
                <c:pt idx="1">
                  <c:v>3060300</c:v>
                </c:pt>
                <c:pt idx="2">
                  <c:v>3090902.9999999995</c:v>
                </c:pt>
                <c:pt idx="3">
                  <c:v>3121812.0300000003</c:v>
                </c:pt>
                <c:pt idx="4">
                  <c:v>3153030.1502999999</c:v>
                </c:pt>
                <c:pt idx="5">
                  <c:v>3184560.4518030002</c:v>
                </c:pt>
                <c:pt idx="6">
                  <c:v>3216406.0563210296</c:v>
                </c:pt>
                <c:pt idx="7">
                  <c:v>3248570.1168842409</c:v>
                </c:pt>
                <c:pt idx="8">
                  <c:v>3281055.8180530835</c:v>
                </c:pt>
                <c:pt idx="9">
                  <c:v>3313866.376233614</c:v>
                </c:pt>
                <c:pt idx="10">
                  <c:v>3347005.0399959497</c:v>
                </c:pt>
                <c:pt idx="11">
                  <c:v>3380475.0903959093</c:v>
                </c:pt>
                <c:pt idx="12">
                  <c:v>3414279.8412998687</c:v>
                </c:pt>
                <c:pt idx="13">
                  <c:v>3448422.6397128678</c:v>
                </c:pt>
                <c:pt idx="14">
                  <c:v>3482906.8661099952</c:v>
                </c:pt>
                <c:pt idx="15">
                  <c:v>3517735.9347710963</c:v>
                </c:pt>
                <c:pt idx="16">
                  <c:v>3552913.2941188077</c:v>
                </c:pt>
                <c:pt idx="17">
                  <c:v>3588442.4270599959</c:v>
                </c:pt>
                <c:pt idx="18">
                  <c:v>3624326.8513305946</c:v>
                </c:pt>
                <c:pt idx="19">
                  <c:v>3660570.1198439011</c:v>
                </c:pt>
                <c:pt idx="20">
                  <c:v>3697175.8210423398</c:v>
                </c:pt>
                <c:pt idx="21">
                  <c:v>3734147.5792527641</c:v>
                </c:pt>
                <c:pt idx="22">
                  <c:v>3771489.0550452913</c:v>
                </c:pt>
                <c:pt idx="23">
                  <c:v>3809203.945595745</c:v>
                </c:pt>
                <c:pt idx="24">
                  <c:v>3847295.9850517027</c:v>
                </c:pt>
                <c:pt idx="25">
                  <c:v>3885768.9449022198</c:v>
                </c:pt>
                <c:pt idx="26">
                  <c:v>3924626.6343512405</c:v>
                </c:pt>
                <c:pt idx="27">
                  <c:v>3963872.9006947535</c:v>
                </c:pt>
                <c:pt idx="28">
                  <c:v>4003511.629701701</c:v>
                </c:pt>
                <c:pt idx="29">
                  <c:v>4043546.7459987188</c:v>
                </c:pt>
                <c:pt idx="30">
                  <c:v>4083982.2134587048</c:v>
                </c:pt>
                <c:pt idx="31">
                  <c:v>4124822.0355932927</c:v>
                </c:pt>
                <c:pt idx="32">
                  <c:v>4166070.2559492257</c:v>
                </c:pt>
                <c:pt idx="33">
                  <c:v>4207730.9585087178</c:v>
                </c:pt>
                <c:pt idx="34">
                  <c:v>4249808.2680938048</c:v>
                </c:pt>
                <c:pt idx="35">
                  <c:v>4292306.3507747427</c:v>
                </c:pt>
                <c:pt idx="36">
                  <c:v>4335229.4142824905</c:v>
                </c:pt>
                <c:pt idx="37">
                  <c:v>4378581.708425316</c:v>
                </c:pt>
                <c:pt idx="38">
                  <c:v>4422367.5255095679</c:v>
                </c:pt>
                <c:pt idx="39">
                  <c:v>4466591.2007646644</c:v>
                </c:pt>
                <c:pt idx="40">
                  <c:v>4511257.112772312</c:v>
                </c:pt>
                <c:pt idx="41">
                  <c:v>4556369.683900035</c:v>
                </c:pt>
                <c:pt idx="42">
                  <c:v>4601933.3807390342</c:v>
                </c:pt>
                <c:pt idx="43">
                  <c:v>4647952.7145464253</c:v>
                </c:pt>
                <c:pt idx="44">
                  <c:v>4694432.2416918892</c:v>
                </c:pt>
                <c:pt idx="45">
                  <c:v>4741376.5641088095</c:v>
                </c:pt>
                <c:pt idx="46">
                  <c:v>4788790.3297498953</c:v>
                </c:pt>
                <c:pt idx="47">
                  <c:v>4836678.2330473959</c:v>
                </c:pt>
                <c:pt idx="48">
                  <c:v>4885045.0153778698</c:v>
                </c:pt>
                <c:pt idx="49">
                  <c:v>4933895.4655316491</c:v>
                </c:pt>
                <c:pt idx="50">
                  <c:v>4983234.4201869648</c:v>
                </c:pt>
                <c:pt idx="51">
                  <c:v>5033066.7643888351</c:v>
                </c:pt>
                <c:pt idx="52">
                  <c:v>5083397.432032722</c:v>
                </c:pt>
                <c:pt idx="53">
                  <c:v>5134231.4063530508</c:v>
                </c:pt>
                <c:pt idx="54">
                  <c:v>5185573.7204165803</c:v>
                </c:pt>
                <c:pt idx="55">
                  <c:v>5237429.4576207474</c:v>
                </c:pt>
                <c:pt idx="56">
                  <c:v>5289803.7521969555</c:v>
                </c:pt>
                <c:pt idx="57">
                  <c:v>5342701.789718925</c:v>
                </c:pt>
                <c:pt idx="58">
                  <c:v>5396128.8076161128</c:v>
                </c:pt>
                <c:pt idx="59">
                  <c:v>5450090.0956922742</c:v>
                </c:pt>
                <c:pt idx="60">
                  <c:v>5504590.9966491973</c:v>
                </c:pt>
                <c:pt idx="61">
                  <c:v>5559636.9066156903</c:v>
                </c:pt>
                <c:pt idx="62">
                  <c:v>5615233.2756818449</c:v>
                </c:pt>
                <c:pt idx="63">
                  <c:v>5671385.608438665</c:v>
                </c:pt>
                <c:pt idx="64">
                  <c:v>5728099.4645230519</c:v>
                </c:pt>
                <c:pt idx="65">
                  <c:v>5785380.4591682823</c:v>
                </c:pt>
                <c:pt idx="66">
                  <c:v>5843234.2637599641</c:v>
                </c:pt>
                <c:pt idx="67">
                  <c:v>5901666.6063975645</c:v>
                </c:pt>
                <c:pt idx="68">
                  <c:v>5960683.2724615401</c:v>
                </c:pt>
                <c:pt idx="69">
                  <c:v>6020290.1051861569</c:v>
                </c:pt>
                <c:pt idx="70">
                  <c:v>6080493.0062380154</c:v>
                </c:pt>
                <c:pt idx="71">
                  <c:v>6141297.9363003979</c:v>
                </c:pt>
                <c:pt idx="72">
                  <c:v>6202710.9156634025</c:v>
                </c:pt>
                <c:pt idx="73">
                  <c:v>6264738.0248200363</c:v>
                </c:pt>
                <c:pt idx="74">
                  <c:v>6327385.4050682355</c:v>
                </c:pt>
                <c:pt idx="75">
                  <c:v>6390659.2591189183</c:v>
                </c:pt>
                <c:pt idx="76">
                  <c:v>6454565.8517101072</c:v>
                </c:pt>
                <c:pt idx="77">
                  <c:v>6519111.5102272099</c:v>
                </c:pt>
                <c:pt idx="78">
                  <c:v>6584302.6253294796</c:v>
                </c:pt>
                <c:pt idx="79">
                  <c:v>6650145.6515827766</c:v>
                </c:pt>
                <c:pt idx="80">
                  <c:v>6716647.1080986047</c:v>
                </c:pt>
                <c:pt idx="81">
                  <c:v>6783813.5791795915</c:v>
                </c:pt>
                <c:pt idx="82">
                  <c:v>6851651.7149713859</c:v>
                </c:pt>
                <c:pt idx="83">
                  <c:v>6920168.2321211006</c:v>
                </c:pt>
                <c:pt idx="84">
                  <c:v>6989369.9144423101</c:v>
                </c:pt>
                <c:pt idx="85">
                  <c:v>7059263.613586735</c:v>
                </c:pt>
                <c:pt idx="86">
                  <c:v>7129856.2497226009</c:v>
                </c:pt>
                <c:pt idx="87">
                  <c:v>7201154.8122198284</c:v>
                </c:pt>
                <c:pt idx="88">
                  <c:v>7273166.3603420286</c:v>
                </c:pt>
                <c:pt idx="89">
                  <c:v>7345898.023945448</c:v>
                </c:pt>
                <c:pt idx="90">
                  <c:v>7419357.0041849008</c:v>
                </c:pt>
                <c:pt idx="91">
                  <c:v>7493550.5742267491</c:v>
                </c:pt>
                <c:pt idx="92">
                  <c:v>7568486.0799690168</c:v>
                </c:pt>
                <c:pt idx="93">
                  <c:v>7644170.9407687094</c:v>
                </c:pt>
                <c:pt idx="94">
                  <c:v>7720612.6501763938</c:v>
                </c:pt>
                <c:pt idx="95">
                  <c:v>7797818.7766781598</c:v>
                </c:pt>
                <c:pt idx="96">
                  <c:v>7875796.9644449418</c:v>
                </c:pt>
                <c:pt idx="97">
                  <c:v>7954554.9340893906</c:v>
                </c:pt>
                <c:pt idx="98">
                  <c:v>8034100.4834302831</c:v>
                </c:pt>
                <c:pt idx="99">
                  <c:v>8114441.4882645868</c:v>
                </c:pt>
                <c:pt idx="100">
                  <c:v>8195585.9031472327</c:v>
                </c:pt>
                <c:pt idx="101">
                  <c:v>8277541.762178706</c:v>
                </c:pt>
                <c:pt idx="102">
                  <c:v>8360317.1798004908</c:v>
                </c:pt>
                <c:pt idx="103">
                  <c:v>8443920.3515984975</c:v>
                </c:pt>
                <c:pt idx="104">
                  <c:v>8528359.5551144835</c:v>
                </c:pt>
                <c:pt idx="105">
                  <c:v>8613643.1506656297</c:v>
                </c:pt>
                <c:pt idx="106">
                  <c:v>8699779.5821722839</c:v>
                </c:pt>
                <c:pt idx="107">
                  <c:v>8786777.3779940065</c:v>
                </c:pt>
                <c:pt idx="108">
                  <c:v>8874645.1517739482</c:v>
                </c:pt>
                <c:pt idx="109">
                  <c:v>8963391.6032916885</c:v>
                </c:pt>
                <c:pt idx="110">
                  <c:v>9053025.5193246026</c:v>
                </c:pt>
                <c:pt idx="111">
                  <c:v>9143555.774517851</c:v>
                </c:pt>
                <c:pt idx="112">
                  <c:v>9234991.3322630301</c:v>
                </c:pt>
                <c:pt idx="113">
                  <c:v>9327341.2455856614</c:v>
                </c:pt>
                <c:pt idx="114">
                  <c:v>9420614.6580415163</c:v>
                </c:pt>
                <c:pt idx="115">
                  <c:v>9514820.8046219312</c:v>
                </c:pt>
                <c:pt idx="116">
                  <c:v>9609969.0126681495</c:v>
                </c:pt>
                <c:pt idx="117">
                  <c:v>9706068.7027948331</c:v>
                </c:pt>
                <c:pt idx="118">
                  <c:v>9803129.3898227792</c:v>
                </c:pt>
                <c:pt idx="119">
                  <c:v>9901160.6837210096</c:v>
                </c:pt>
                <c:pt idx="120">
                  <c:v>10000172.290558221</c:v>
                </c:pt>
                <c:pt idx="121">
                  <c:v>10100174.013463803</c:v>
                </c:pt>
                <c:pt idx="122">
                  <c:v>10201175.753598439</c:v>
                </c:pt>
                <c:pt idx="123">
                  <c:v>10303187.511134423</c:v>
                </c:pt>
                <c:pt idx="124">
                  <c:v>10406219.386245769</c:v>
                </c:pt>
                <c:pt idx="125">
                  <c:v>10510281.580108227</c:v>
                </c:pt>
                <c:pt idx="126">
                  <c:v>10615384.395909306</c:v>
                </c:pt>
                <c:pt idx="127">
                  <c:v>10721538.239868401</c:v>
                </c:pt>
                <c:pt idx="128">
                  <c:v>10828753.622267086</c:v>
                </c:pt>
                <c:pt idx="129">
                  <c:v>10937041.158489756</c:v>
                </c:pt>
                <c:pt idx="130">
                  <c:v>11046411.570074653</c:v>
                </c:pt>
                <c:pt idx="131">
                  <c:v>11156875.685775401</c:v>
                </c:pt>
                <c:pt idx="132">
                  <c:v>11268444.442633152</c:v>
                </c:pt>
                <c:pt idx="133">
                  <c:v>11381128.887059487</c:v>
                </c:pt>
                <c:pt idx="134">
                  <c:v>11494940.175930079</c:v>
                </c:pt>
                <c:pt idx="135">
                  <c:v>11609889.577689383</c:v>
                </c:pt>
                <c:pt idx="136">
                  <c:v>11725988.473466277</c:v>
                </c:pt>
                <c:pt idx="137">
                  <c:v>11843248.358200941</c:v>
                </c:pt>
                <c:pt idx="138">
                  <c:v>11961680.841782948</c:v>
                </c:pt>
                <c:pt idx="139">
                  <c:v>12081297.650200779</c:v>
                </c:pt>
                <c:pt idx="140">
                  <c:v>12202110.626702787</c:v>
                </c:pt>
                <c:pt idx="141">
                  <c:v>12324131.732969815</c:v>
                </c:pt>
                <c:pt idx="142">
                  <c:v>12447373.05029951</c:v>
                </c:pt>
                <c:pt idx="143">
                  <c:v>12571846.780802509</c:v>
                </c:pt>
                <c:pt idx="144">
                  <c:v>12697565.248610536</c:v>
                </c:pt>
                <c:pt idx="145">
                  <c:v>12824540.90109664</c:v>
                </c:pt>
                <c:pt idx="146">
                  <c:v>12952786.310107604</c:v>
                </c:pt>
                <c:pt idx="147">
                  <c:v>13082314.173208682</c:v>
                </c:pt>
                <c:pt idx="148">
                  <c:v>13213137.314940766</c:v>
                </c:pt>
                <c:pt idx="149">
                  <c:v>13345268.688090177</c:v>
                </c:pt>
                <c:pt idx="150">
                  <c:v>13478721.374971077</c:v>
                </c:pt>
                <c:pt idx="151">
                  <c:v>13613508.588720791</c:v>
                </c:pt>
                <c:pt idx="152">
                  <c:v>13749643.674608001</c:v>
                </c:pt>
                <c:pt idx="153">
                  <c:v>13887140.111354081</c:v>
                </c:pt>
                <c:pt idx="154">
                  <c:v>14026011.512467617</c:v>
                </c:pt>
                <c:pt idx="155">
                  <c:v>14166271.627592292</c:v>
                </c:pt>
                <c:pt idx="156">
                  <c:v>14307934.343868216</c:v>
                </c:pt>
                <c:pt idx="157">
                  <c:v>14451013.687306901</c:v>
                </c:pt>
                <c:pt idx="158">
                  <c:v>14595523.824179966</c:v>
                </c:pt>
                <c:pt idx="159">
                  <c:v>14741479.062421771</c:v>
                </c:pt>
                <c:pt idx="160">
                  <c:v>14888893.853045987</c:v>
                </c:pt>
                <c:pt idx="161">
                  <c:v>15037782.791576447</c:v>
                </c:pt>
                <c:pt idx="162">
                  <c:v>15188160.619492209</c:v>
                </c:pt>
                <c:pt idx="163">
                  <c:v>15340042.225687133</c:v>
                </c:pt>
                <c:pt idx="164">
                  <c:v>15493442.647944005</c:v>
                </c:pt>
                <c:pt idx="165">
                  <c:v>15648377.074423445</c:v>
                </c:pt>
                <c:pt idx="166">
                  <c:v>15804860.845167676</c:v>
                </c:pt>
                <c:pt idx="167">
                  <c:v>15962909.453619357</c:v>
                </c:pt>
                <c:pt idx="168">
                  <c:v>16122538.548155552</c:v>
                </c:pt>
                <c:pt idx="169">
                  <c:v>16283763.933637111</c:v>
                </c:pt>
                <c:pt idx="170">
                  <c:v>16446601.572973477</c:v>
                </c:pt>
                <c:pt idx="171">
                  <c:v>16611067.588703213</c:v>
                </c:pt>
                <c:pt idx="172">
                  <c:v>16777178.264590245</c:v>
                </c:pt>
                <c:pt idx="173">
                  <c:v>16944950.047236148</c:v>
                </c:pt>
                <c:pt idx="174">
                  <c:v>17114399.547708504</c:v>
                </c:pt>
                <c:pt idx="175">
                  <c:v>17285543.543185595</c:v>
                </c:pt>
                <c:pt idx="176">
                  <c:v>17458398.978617452</c:v>
                </c:pt>
                <c:pt idx="177">
                  <c:v>17632982.96840363</c:v>
                </c:pt>
                <c:pt idx="178">
                  <c:v>17809312.79808766</c:v>
                </c:pt>
                <c:pt idx="179">
                  <c:v>17987405.926068541</c:v>
                </c:pt>
                <c:pt idx="180">
                  <c:v>18167279.985329222</c:v>
                </c:pt>
                <c:pt idx="181">
                  <c:v>18348952.785182517</c:v>
                </c:pt>
                <c:pt idx="182">
                  <c:v>18532442.313034341</c:v>
                </c:pt>
                <c:pt idx="183">
                  <c:v>18717766.736164689</c:v>
                </c:pt>
                <c:pt idx="184">
                  <c:v>18904944.40352634</c:v>
                </c:pt>
                <c:pt idx="185">
                  <c:v>19093993.847561602</c:v>
                </c:pt>
                <c:pt idx="186">
                  <c:v>19284933.78603721</c:v>
                </c:pt>
                <c:pt idx="187">
                  <c:v>19477783.123897586</c:v>
                </c:pt>
                <c:pt idx="188">
                  <c:v>19672560.95513656</c:v>
                </c:pt>
                <c:pt idx="189">
                  <c:v>19869286.56468793</c:v>
                </c:pt>
                <c:pt idx="190">
                  <c:v>20067979.430334803</c:v>
                </c:pt>
                <c:pt idx="191">
                  <c:v>20268659.224638157</c:v>
                </c:pt>
                <c:pt idx="192">
                  <c:v>20471345.816884536</c:v>
                </c:pt>
                <c:pt idx="193">
                  <c:v>20676059.275053386</c:v>
                </c:pt>
                <c:pt idx="194">
                  <c:v>20882819.867803913</c:v>
                </c:pt>
                <c:pt idx="195">
                  <c:v>21091648.066481955</c:v>
                </c:pt>
                <c:pt idx="196">
                  <c:v>21302564.547146775</c:v>
                </c:pt>
                <c:pt idx="197">
                  <c:v>21515590.192618247</c:v>
                </c:pt>
                <c:pt idx="198">
                  <c:v>21730746.094544422</c:v>
                </c:pt>
                <c:pt idx="199">
                  <c:v>21948053.555489872</c:v>
                </c:pt>
                <c:pt idx="200">
                  <c:v>22167534.091044769</c:v>
                </c:pt>
                <c:pt idx="201">
                  <c:v>22389209.431955218</c:v>
                </c:pt>
                <c:pt idx="202">
                  <c:v>22613101.526274767</c:v>
                </c:pt>
                <c:pt idx="203">
                  <c:v>22839232.541537516</c:v>
                </c:pt>
                <c:pt idx="204">
                  <c:v>23067624.866952889</c:v>
                </c:pt>
                <c:pt idx="205">
                  <c:v>23298301.115622424</c:v>
                </c:pt>
                <c:pt idx="206">
                  <c:v>23531284.12677864</c:v>
                </c:pt>
                <c:pt idx="207">
                  <c:v>23766596.968046434</c:v>
                </c:pt>
                <c:pt idx="208">
                  <c:v>24004262.937726896</c:v>
                </c:pt>
                <c:pt idx="209">
                  <c:v>24244305.567104176</c:v>
                </c:pt>
                <c:pt idx="210">
                  <c:v>24486748.622775208</c:v>
                </c:pt>
                <c:pt idx="211">
                  <c:v>24731616.109002966</c:v>
                </c:pt>
                <c:pt idx="212">
                  <c:v>24978932.270092987</c:v>
                </c:pt>
                <c:pt idx="213">
                  <c:v>25228721.592793927</c:v>
                </c:pt>
                <c:pt idx="214">
                  <c:v>25481008.808721855</c:v>
                </c:pt>
                <c:pt idx="215">
                  <c:v>25735818.896809082</c:v>
                </c:pt>
                <c:pt idx="216">
                  <c:v>25993177.085777178</c:v>
                </c:pt>
                <c:pt idx="217">
                  <c:v>26253108.856634952</c:v>
                </c:pt>
                <c:pt idx="218">
                  <c:v>26515639.945201293</c:v>
                </c:pt>
                <c:pt idx="219">
                  <c:v>26780796.344653305</c:v>
                </c:pt>
                <c:pt idx="220">
                  <c:v>27048604.30809984</c:v>
                </c:pt>
                <c:pt idx="221">
                  <c:v>27319090.35118084</c:v>
                </c:pt>
                <c:pt idx="222">
                  <c:v>27592281.254692644</c:v>
                </c:pt>
                <c:pt idx="223">
                  <c:v>27868204.067239575</c:v>
                </c:pt>
                <c:pt idx="224">
                  <c:v>28146886.107911974</c:v>
                </c:pt>
                <c:pt idx="225">
                  <c:v>28428354.96899109</c:v>
                </c:pt>
                <c:pt idx="226">
                  <c:v>28712638.518680997</c:v>
                </c:pt>
                <c:pt idx="227">
                  <c:v>28999764.903867811</c:v>
                </c:pt>
                <c:pt idx="228">
                  <c:v>29289762.552906487</c:v>
                </c:pt>
                <c:pt idx="229">
                  <c:v>29582660.178435557</c:v>
                </c:pt>
                <c:pt idx="230">
                  <c:v>29878486.780219905</c:v>
                </c:pt>
                <c:pt idx="231">
                  <c:v>30177271.648022112</c:v>
                </c:pt>
                <c:pt idx="232">
                  <c:v>30479044.364502333</c:v>
                </c:pt>
                <c:pt idx="233">
                  <c:v>30783834.808147363</c:v>
                </c:pt>
                <c:pt idx="234">
                  <c:v>31091673.156228825</c:v>
                </c:pt>
                <c:pt idx="235">
                  <c:v>31402589.88779112</c:v>
                </c:pt>
                <c:pt idx="236">
                  <c:v>31716615.786669035</c:v>
                </c:pt>
                <c:pt idx="237">
                  <c:v>32033781.944535725</c:v>
                </c:pt>
                <c:pt idx="238">
                  <c:v>32354119.763981074</c:v>
                </c:pt>
                <c:pt idx="239">
                  <c:v>32677660.96162089</c:v>
                </c:pt>
                <c:pt idx="240">
                  <c:v>33004437.571237106</c:v>
                </c:pt>
                <c:pt idx="241">
                  <c:v>33334481.946949478</c:v>
                </c:pt>
                <c:pt idx="242">
                  <c:v>33667826.766418964</c:v>
                </c:pt>
                <c:pt idx="243">
                  <c:v>34004505.034083158</c:v>
                </c:pt>
                <c:pt idx="244">
                  <c:v>34344550.084423989</c:v>
                </c:pt>
                <c:pt idx="245">
                  <c:v>34687995.585268237</c:v>
                </c:pt>
                <c:pt idx="246">
                  <c:v>35034875.541120909</c:v>
                </c:pt>
                <c:pt idx="247">
                  <c:v>35385224.296532124</c:v>
                </c:pt>
                <c:pt idx="248">
                  <c:v>35739076.53949745</c:v>
                </c:pt>
                <c:pt idx="249">
                  <c:v>36096467.304892421</c:v>
                </c:pt>
                <c:pt idx="250">
                  <c:v>36457431.977941334</c:v>
                </c:pt>
                <c:pt idx="251">
                  <c:v>36822006.297720753</c:v>
                </c:pt>
                <c:pt idx="252">
                  <c:v>37190226.360697962</c:v>
                </c:pt>
                <c:pt idx="253">
                  <c:v>37562128.62430495</c:v>
                </c:pt>
                <c:pt idx="254">
                  <c:v>37937749.910547987</c:v>
                </c:pt>
                <c:pt idx="255">
                  <c:v>38317127.409653477</c:v>
                </c:pt>
                <c:pt idx="256">
                  <c:v>38700298.683750011</c:v>
                </c:pt>
                <c:pt idx="257">
                  <c:v>39087301.67058751</c:v>
                </c:pt>
                <c:pt idx="258">
                  <c:v>39478174.68729338</c:v>
                </c:pt>
                <c:pt idx="259">
                  <c:v>39872956.43416632</c:v>
                </c:pt>
                <c:pt idx="260">
                  <c:v>40271685.998507977</c:v>
                </c:pt>
                <c:pt idx="261">
                  <c:v>40674402.858493067</c:v>
                </c:pt>
                <c:pt idx="262">
                  <c:v>41081146.887077987</c:v>
                </c:pt>
                <c:pt idx="263">
                  <c:v>41491958.355948776</c:v>
                </c:pt>
                <c:pt idx="264">
                  <c:v>41906877.939508267</c:v>
                </c:pt>
                <c:pt idx="265">
                  <c:v>42325946.718903348</c:v>
                </c:pt>
                <c:pt idx="266">
                  <c:v>42749206.186092377</c:v>
                </c:pt>
                <c:pt idx="267">
                  <c:v>43176698.247953303</c:v>
                </c:pt>
                <c:pt idx="268">
                  <c:v>43608465.230432838</c:v>
                </c:pt>
                <c:pt idx="269">
                  <c:v>44044549.882737175</c:v>
                </c:pt>
                <c:pt idx="270">
                  <c:v>44484995.381564528</c:v>
                </c:pt>
                <c:pt idx="271">
                  <c:v>44929845.335380189</c:v>
                </c:pt>
                <c:pt idx="272">
                  <c:v>45379143.788733989</c:v>
                </c:pt>
                <c:pt idx="273">
                  <c:v>45832935.226621337</c:v>
                </c:pt>
                <c:pt idx="274">
                  <c:v>46291264.578887537</c:v>
                </c:pt>
                <c:pt idx="275">
                  <c:v>46754177.224676415</c:v>
                </c:pt>
                <c:pt idx="276">
                  <c:v>47221718.996923171</c:v>
                </c:pt>
                <c:pt idx="277">
                  <c:v>47693936.18689242</c:v>
                </c:pt>
                <c:pt idx="278">
                  <c:v>48170875.548761338</c:v>
                </c:pt>
                <c:pt idx="279">
                  <c:v>48652584.304248959</c:v>
                </c:pt>
                <c:pt idx="280">
                  <c:v>49139110.147291452</c:v>
                </c:pt>
                <c:pt idx="281">
                  <c:v>49630501.248764373</c:v>
                </c:pt>
                <c:pt idx="282">
                  <c:v>50126806.261252001</c:v>
                </c:pt>
                <c:pt idx="283">
                  <c:v>50628074.32386452</c:v>
                </c:pt>
                <c:pt idx="284">
                  <c:v>51134355.06710317</c:v>
                </c:pt>
                <c:pt idx="285">
                  <c:v>51645698.617774211</c:v>
                </c:pt>
                <c:pt idx="286">
                  <c:v>52162155.603951931</c:v>
                </c:pt>
                <c:pt idx="287">
                  <c:v>52683777.159991466</c:v>
                </c:pt>
                <c:pt idx="288">
                  <c:v>53210614.931591377</c:v>
                </c:pt>
                <c:pt idx="289">
                  <c:v>53742721.0809073</c:v>
                </c:pt>
                <c:pt idx="290">
                  <c:v>54280148.29171636</c:v>
                </c:pt>
                <c:pt idx="291">
                  <c:v>54822949.774633527</c:v>
                </c:pt>
                <c:pt idx="292">
                  <c:v>55371179.272379868</c:v>
                </c:pt>
                <c:pt idx="293">
                  <c:v>55924891.065103672</c:v>
                </c:pt>
                <c:pt idx="294">
                  <c:v>56484139.975754686</c:v>
                </c:pt>
                <c:pt idx="295">
                  <c:v>57048981.37551225</c:v>
                </c:pt>
                <c:pt idx="296">
                  <c:v>57619471.189267382</c:v>
                </c:pt>
                <c:pt idx="297">
                  <c:v>58195665.901160061</c:v>
                </c:pt>
                <c:pt idx="298">
                  <c:v>58777622.560171649</c:v>
                </c:pt>
                <c:pt idx="299">
                  <c:v>59365398.785773367</c:v>
                </c:pt>
                <c:pt idx="300">
                  <c:v>59959052.773631103</c:v>
                </c:pt>
                <c:pt idx="301">
                  <c:v>60558643.301367417</c:v>
                </c:pt>
                <c:pt idx="302">
                  <c:v>61164229.734381072</c:v>
                </c:pt>
                <c:pt idx="303">
                  <c:v>61775872.031724907</c:v>
                </c:pt>
                <c:pt idx="304">
                  <c:v>62393630.752042152</c:v>
                </c:pt>
                <c:pt idx="305">
                  <c:v>63017567.059562579</c:v>
                </c:pt>
                <c:pt idx="306">
                  <c:v>63647742.730158202</c:v>
                </c:pt>
                <c:pt idx="307">
                  <c:v>64284220.157459788</c:v>
                </c:pt>
                <c:pt idx="308">
                  <c:v>64927062.359034374</c:v>
                </c:pt>
                <c:pt idx="309">
                  <c:v>65576332.982624732</c:v>
                </c:pt>
                <c:pt idx="310">
                  <c:v>66232096.312450968</c:v>
                </c:pt>
                <c:pt idx="311">
                  <c:v>66894417.275575496</c:v>
                </c:pt>
                <c:pt idx="312">
                  <c:v>67563361.448331252</c:v>
                </c:pt>
                <c:pt idx="313">
                  <c:v>68238995.062814564</c:v>
                </c:pt>
                <c:pt idx="314">
                  <c:v>68921385.01344268</c:v>
                </c:pt>
                <c:pt idx="315">
                  <c:v>69610598.863577113</c:v>
                </c:pt>
                <c:pt idx="316">
                  <c:v>70306704.852212891</c:v>
                </c:pt>
                <c:pt idx="317">
                  <c:v>71009771.900735036</c:v>
                </c:pt>
                <c:pt idx="318">
                  <c:v>71719869.619742364</c:v>
                </c:pt>
                <c:pt idx="319">
                  <c:v>72437068.315939814</c:v>
                </c:pt>
                <c:pt idx="320">
                  <c:v>73161438.99909921</c:v>
                </c:pt>
                <c:pt idx="321">
                  <c:v>73893053.389090195</c:v>
                </c:pt>
                <c:pt idx="322">
                  <c:v>74631983.922981098</c:v>
                </c:pt>
                <c:pt idx="323">
                  <c:v>75378303.762210906</c:v>
                </c:pt>
                <c:pt idx="324">
                  <c:v>76132086.799833015</c:v>
                </c:pt>
                <c:pt idx="325">
                  <c:v>76893407.667831361</c:v>
                </c:pt>
                <c:pt idx="326">
                  <c:v>77662341.744509637</c:v>
                </c:pt>
                <c:pt idx="327">
                  <c:v>78438965.161954761</c:v>
                </c:pt>
                <c:pt idx="328">
                  <c:v>79223354.813574314</c:v>
                </c:pt>
                <c:pt idx="329">
                  <c:v>80015588.361710057</c:v>
                </c:pt>
                <c:pt idx="330">
                  <c:v>80815744.245327145</c:v>
                </c:pt>
                <c:pt idx="331">
                  <c:v>81623901.687780425</c:v>
                </c:pt>
                <c:pt idx="332">
                  <c:v>82440140.704658225</c:v>
                </c:pt>
                <c:pt idx="333">
                  <c:v>83264542.111704826</c:v>
                </c:pt>
                <c:pt idx="334">
                  <c:v>84097187.532821834</c:v>
                </c:pt>
                <c:pt idx="335">
                  <c:v>84938159.408150092</c:v>
                </c:pt>
                <c:pt idx="336">
                  <c:v>85787541.002231583</c:v>
                </c:pt>
                <c:pt idx="337">
                  <c:v>86645416.412253931</c:v>
                </c:pt>
                <c:pt idx="338">
                  <c:v>87511870.576376438</c:v>
                </c:pt>
                <c:pt idx="339">
                  <c:v>88386989.28214021</c:v>
                </c:pt>
                <c:pt idx="340">
                  <c:v>89270859.174961597</c:v>
                </c:pt>
                <c:pt idx="341">
                  <c:v>90163567.76671125</c:v>
                </c:pt>
                <c:pt idx="342">
                  <c:v>91065203.444378331</c:v>
                </c:pt>
                <c:pt idx="343">
                  <c:v>91975855.478822127</c:v>
                </c:pt>
                <c:pt idx="344">
                  <c:v>92895614.033610374</c:v>
                </c:pt>
                <c:pt idx="345">
                  <c:v>93824570.173946485</c:v>
                </c:pt>
                <c:pt idx="346">
                  <c:v>94762815.875685915</c:v>
                </c:pt>
                <c:pt idx="347">
                  <c:v>95710444.034442768</c:v>
                </c:pt>
                <c:pt idx="348">
                  <c:v>96667548.474787205</c:v>
                </c:pt>
                <c:pt idx="349">
                  <c:v>97634223.959535107</c:v>
                </c:pt>
                <c:pt idx="350">
                  <c:v>98610566.199130431</c:v>
                </c:pt>
                <c:pt idx="351">
                  <c:v>99596671.861121744</c:v>
                </c:pt>
                <c:pt idx="352">
                  <c:v>100592638.57973297</c:v>
                </c:pt>
                <c:pt idx="353">
                  <c:v>101598564.96553029</c:v>
                </c:pt>
                <c:pt idx="354">
                  <c:v>102614550.61518557</c:v>
                </c:pt>
                <c:pt idx="355">
                  <c:v>103640696.12133744</c:v>
                </c:pt>
                <c:pt idx="356">
                  <c:v>104677103.08255081</c:v>
                </c:pt>
                <c:pt idx="357">
                  <c:v>105723874.11337635</c:v>
                </c:pt>
                <c:pt idx="358">
                  <c:v>106781112.85451007</c:v>
                </c:pt>
                <c:pt idx="359">
                  <c:v>107848923.98305519</c:v>
                </c:pt>
                <c:pt idx="360">
                  <c:v>108927413.22288577</c:v>
                </c:pt>
                <c:pt idx="361">
                  <c:v>110016687.35511464</c:v>
                </c:pt>
                <c:pt idx="362">
                  <c:v>111116854.22866575</c:v>
                </c:pt>
                <c:pt idx="363">
                  <c:v>112228022.77095243</c:v>
                </c:pt>
                <c:pt idx="364">
                  <c:v>113350302.99866195</c:v>
                </c:pt>
                <c:pt idx="365">
                  <c:v>114483806.02864859</c:v>
                </c:pt>
                <c:pt idx="366">
                  <c:v>115628644.08893503</c:v>
                </c:pt>
                <c:pt idx="367">
                  <c:v>116784930.52982441</c:v>
                </c:pt>
                <c:pt idx="368">
                  <c:v>117952779.83512267</c:v>
                </c:pt>
                <c:pt idx="369">
                  <c:v>119132307.6334739</c:v>
                </c:pt>
                <c:pt idx="370">
                  <c:v>120323630.70980863</c:v>
                </c:pt>
                <c:pt idx="371">
                  <c:v>121526867.01690671</c:v>
                </c:pt>
                <c:pt idx="372">
                  <c:v>122742135.68707576</c:v>
                </c:pt>
                <c:pt idx="373">
                  <c:v>123969557.04394656</c:v>
                </c:pt>
                <c:pt idx="374">
                  <c:v>125209252.61438599</c:v>
                </c:pt>
                <c:pt idx="375">
                  <c:v>126461345.14052987</c:v>
                </c:pt>
                <c:pt idx="376">
                  <c:v>127725958.59193519</c:v>
                </c:pt>
                <c:pt idx="377">
                  <c:v>129003218.17785452</c:v>
                </c:pt>
                <c:pt idx="378">
                  <c:v>130293250.35963304</c:v>
                </c:pt>
                <c:pt idx="379">
                  <c:v>131596182.86322939</c:v>
                </c:pt>
                <c:pt idx="380">
                  <c:v>132912144.6918617</c:v>
                </c:pt>
                <c:pt idx="381">
                  <c:v>134241266.13878033</c:v>
                </c:pt>
                <c:pt idx="382">
                  <c:v>135583678.8001681</c:v>
                </c:pt>
                <c:pt idx="383">
                  <c:v>136939515.58816981</c:v>
                </c:pt>
                <c:pt idx="384">
                  <c:v>138308910.74405149</c:v>
                </c:pt>
                <c:pt idx="385">
                  <c:v>139691999.85149202</c:v>
                </c:pt>
                <c:pt idx="386">
                  <c:v>141088919.85000691</c:v>
                </c:pt>
                <c:pt idx="387">
                  <c:v>142499809.048507</c:v>
                </c:pt>
                <c:pt idx="388">
                  <c:v>143924807.13899204</c:v>
                </c:pt>
                <c:pt idx="389">
                  <c:v>145364055.21038198</c:v>
                </c:pt>
                <c:pt idx="390">
                  <c:v>146817695.7624858</c:v>
                </c:pt>
                <c:pt idx="391">
                  <c:v>148285872.72011068</c:v>
                </c:pt>
                <c:pt idx="392">
                  <c:v>149768731.44731179</c:v>
                </c:pt>
                <c:pt idx="393">
                  <c:v>151266418.76178491</c:v>
                </c:pt>
                <c:pt idx="394">
                  <c:v>152779082.94940275</c:v>
                </c:pt>
                <c:pt idx="395">
                  <c:v>154306873.77889678</c:v>
                </c:pt>
                <c:pt idx="396">
                  <c:v>155849942.51668578</c:v>
                </c:pt>
                <c:pt idx="397">
                  <c:v>157408441.94185263</c:v>
                </c:pt>
                <c:pt idx="398">
                  <c:v>158982526.36127111</c:v>
                </c:pt>
                <c:pt idx="399">
                  <c:v>160572351.62488389</c:v>
                </c:pt>
                <c:pt idx="400">
                  <c:v>162178075.14113271</c:v>
                </c:pt>
                <c:pt idx="401">
                  <c:v>163799855.89254406</c:v>
                </c:pt>
                <c:pt idx="402">
                  <c:v>165437854.45146945</c:v>
                </c:pt>
                <c:pt idx="403">
                  <c:v>167092232.99598417</c:v>
                </c:pt>
                <c:pt idx="404">
                  <c:v>168763155.32594398</c:v>
                </c:pt>
                <c:pt idx="405">
                  <c:v>170450786.87920347</c:v>
                </c:pt>
                <c:pt idx="406">
                  <c:v>172155294.74799547</c:v>
                </c:pt>
                <c:pt idx="407">
                  <c:v>173876847.69547549</c:v>
                </c:pt>
                <c:pt idx="408">
                  <c:v>175615616.17243028</c:v>
                </c:pt>
                <c:pt idx="409">
                  <c:v>177371772.33415455</c:v>
                </c:pt>
                <c:pt idx="410">
                  <c:v>179145490.05749604</c:v>
                </c:pt>
                <c:pt idx="411">
                  <c:v>180936944.95807096</c:v>
                </c:pt>
                <c:pt idx="412">
                  <c:v>182746314.40765172</c:v>
                </c:pt>
                <c:pt idx="413">
                  <c:v>184573777.55172828</c:v>
                </c:pt>
                <c:pt idx="414">
                  <c:v>186419515.32724547</c:v>
                </c:pt>
                <c:pt idx="415">
                  <c:v>188283710.48051801</c:v>
                </c:pt>
                <c:pt idx="416">
                  <c:v>190166547.58532318</c:v>
                </c:pt>
                <c:pt idx="417">
                  <c:v>192068213.06117642</c:v>
                </c:pt>
                <c:pt idx="418">
                  <c:v>193988895.19178814</c:v>
                </c:pt>
                <c:pt idx="419">
                  <c:v>195928784.14370605</c:v>
                </c:pt>
                <c:pt idx="420">
                  <c:v>197888071.98514313</c:v>
                </c:pt>
                <c:pt idx="421">
                  <c:v>199866952.70499459</c:v>
                </c:pt>
                <c:pt idx="422">
                  <c:v>201865622.23204446</c:v>
                </c:pt>
                <c:pt idx="423">
                  <c:v>203884278.45436496</c:v>
                </c:pt>
                <c:pt idx="424">
                  <c:v>205923121.23890865</c:v>
                </c:pt>
                <c:pt idx="425">
                  <c:v>207982352.45129773</c:v>
                </c:pt>
                <c:pt idx="426">
                  <c:v>210062175.97581065</c:v>
                </c:pt>
                <c:pt idx="427">
                  <c:v>212162797.73556876</c:v>
                </c:pt>
                <c:pt idx="428">
                  <c:v>214284425.71292445</c:v>
                </c:pt>
                <c:pt idx="429">
                  <c:v>216427269.97005376</c:v>
                </c:pt>
                <c:pt idx="430">
                  <c:v>218591542.66975418</c:v>
                </c:pt>
                <c:pt idx="431">
                  <c:v>220777458.09645182</c:v>
                </c:pt>
                <c:pt idx="432">
                  <c:v>222985232.67741632</c:v>
                </c:pt>
                <c:pt idx="433">
                  <c:v>225215085.00419053</c:v>
                </c:pt>
                <c:pt idx="434">
                  <c:v>227467235.8542324</c:v>
                </c:pt>
                <c:pt idx="435">
                  <c:v>229741908.21277472</c:v>
                </c:pt>
                <c:pt idx="436">
                  <c:v>232039327.29490244</c:v>
                </c:pt>
                <c:pt idx="437">
                  <c:v>234359720.56785151</c:v>
                </c:pt>
                <c:pt idx="438">
                  <c:v>236703317.77352998</c:v>
                </c:pt>
                <c:pt idx="439">
                  <c:v>239070350.95126536</c:v>
                </c:pt>
                <c:pt idx="440">
                  <c:v>241461054.46077806</c:v>
                </c:pt>
                <c:pt idx="441">
                  <c:v>243875665.00538582</c:v>
                </c:pt>
                <c:pt idx="442">
                  <c:v>246314421.65543959</c:v>
                </c:pt>
                <c:pt idx="443">
                  <c:v>248777565.87199402</c:v>
                </c:pt>
                <c:pt idx="444">
                  <c:v>251265341.53071392</c:v>
                </c:pt>
                <c:pt idx="445">
                  <c:v>253777994.94602111</c:v>
                </c:pt>
                <c:pt idx="446">
                  <c:v>256315774.89548129</c:v>
                </c:pt>
                <c:pt idx="447">
                  <c:v>258878932.64443612</c:v>
                </c:pt>
                <c:pt idx="448">
                  <c:v>261467721.97088051</c:v>
                </c:pt>
                <c:pt idx="449">
                  <c:v>264082399.19058931</c:v>
                </c:pt>
                <c:pt idx="450">
                  <c:v>266723223.18249518</c:v>
                </c:pt>
                <c:pt idx="451">
                  <c:v>269390455.41432017</c:v>
                </c:pt>
                <c:pt idx="452">
                  <c:v>272084359.96846336</c:v>
                </c:pt>
                <c:pt idx="453">
                  <c:v>274805203.56814802</c:v>
                </c:pt>
                <c:pt idx="454">
                  <c:v>277553255.60382938</c:v>
                </c:pt>
                <c:pt idx="455">
                  <c:v>280328788.15986776</c:v>
                </c:pt>
                <c:pt idx="456">
                  <c:v>283132076.04146647</c:v>
                </c:pt>
                <c:pt idx="457">
                  <c:v>285963396.80188113</c:v>
                </c:pt>
                <c:pt idx="458">
                  <c:v>288823030.7698999</c:v>
                </c:pt>
                <c:pt idx="459">
                  <c:v>291711261.07759893</c:v>
                </c:pt>
                <c:pt idx="460">
                  <c:v>294628373.68837488</c:v>
                </c:pt>
                <c:pt idx="461">
                  <c:v>297574657.4252587</c:v>
                </c:pt>
                <c:pt idx="462">
                  <c:v>300550403.99951118</c:v>
                </c:pt>
                <c:pt idx="463">
                  <c:v>303555908.03950644</c:v>
                </c:pt>
                <c:pt idx="464">
                  <c:v>306591467.11990148</c:v>
                </c:pt>
                <c:pt idx="465">
                  <c:v>309657381.79110056</c:v>
                </c:pt>
                <c:pt idx="466">
                  <c:v>312753955.60901147</c:v>
                </c:pt>
                <c:pt idx="467">
                  <c:v>315881495.16510165</c:v>
                </c:pt>
                <c:pt idx="468">
                  <c:v>319040310.11675256</c:v>
                </c:pt>
                <c:pt idx="469">
                  <c:v>322230713.21792018</c:v>
                </c:pt>
                <c:pt idx="470">
                  <c:v>325453020.35009933</c:v>
                </c:pt>
                <c:pt idx="471">
                  <c:v>328707550.55360037</c:v>
                </c:pt>
                <c:pt idx="472">
                  <c:v>331994626.05913645</c:v>
                </c:pt>
                <c:pt idx="473">
                  <c:v>335314572.31972784</c:v>
                </c:pt>
                <c:pt idx="474">
                  <c:v>338667718.04292506</c:v>
                </c:pt>
                <c:pt idx="475">
                  <c:v>342054395.22335422</c:v>
                </c:pt>
                <c:pt idx="476">
                  <c:v>345474939.17558777</c:v>
                </c:pt>
                <c:pt idx="477">
                  <c:v>348929688.56734377</c:v>
                </c:pt>
                <c:pt idx="478">
                  <c:v>352418985.45301706</c:v>
                </c:pt>
                <c:pt idx="479">
                  <c:v>355943175.30754733</c:v>
                </c:pt>
                <c:pt idx="480">
                  <c:v>359502607.06062281</c:v>
                </c:pt>
                <c:pt idx="481">
                  <c:v>363097633.13122898</c:v>
                </c:pt>
                <c:pt idx="482">
                  <c:v>366728609.46254128</c:v>
                </c:pt>
                <c:pt idx="483">
                  <c:v>370395895.5571667</c:v>
                </c:pt>
                <c:pt idx="484">
                  <c:v>374099854.51273841</c:v>
                </c:pt>
                <c:pt idx="485">
                  <c:v>377840853.0578658</c:v>
                </c:pt>
                <c:pt idx="486">
                  <c:v>381619261.58844435</c:v>
                </c:pt>
                <c:pt idx="487">
                  <c:v>385435454.20432895</c:v>
                </c:pt>
                <c:pt idx="488">
                  <c:v>389289808.74637216</c:v>
                </c:pt>
                <c:pt idx="489">
                  <c:v>393182706.83383602</c:v>
                </c:pt>
                <c:pt idx="490">
                  <c:v>397114533.90217417</c:v>
                </c:pt>
                <c:pt idx="491">
                  <c:v>401085679.24119598</c:v>
                </c:pt>
                <c:pt idx="492">
                  <c:v>405096536.03360808</c:v>
                </c:pt>
                <c:pt idx="493">
                  <c:v>409147501.39394414</c:v>
                </c:pt>
                <c:pt idx="494">
                  <c:v>413238976.40788341</c:v>
                </c:pt>
                <c:pt idx="495">
                  <c:v>417371366.17196244</c:v>
                </c:pt>
                <c:pt idx="496">
                  <c:v>421545079.83368212</c:v>
                </c:pt>
                <c:pt idx="497">
                  <c:v>425760530.63201886</c:v>
                </c:pt>
                <c:pt idx="498">
                  <c:v>430018135.93833899</c:v>
                </c:pt>
                <c:pt idx="499">
                  <c:v>434318317.29772246</c:v>
                </c:pt>
                <c:pt idx="500">
                  <c:v>438661500.47069961</c:v>
                </c:pt>
                <c:pt idx="501">
                  <c:v>443048115.47540671</c:v>
                </c:pt>
                <c:pt idx="502">
                  <c:v>447478596.63016069</c:v>
                </c:pt>
                <c:pt idx="503">
                  <c:v>451953382.59646243</c:v>
                </c:pt>
                <c:pt idx="504">
                  <c:v>456472916.42242706</c:v>
                </c:pt>
                <c:pt idx="505">
                  <c:v>461037645.58665127</c:v>
                </c:pt>
                <c:pt idx="506">
                  <c:v>465648022.04251766</c:v>
                </c:pt>
                <c:pt idx="507">
                  <c:v>470304502.26294291</c:v>
                </c:pt>
                <c:pt idx="508">
                  <c:v>475007547.28557235</c:v>
                </c:pt>
                <c:pt idx="509">
                  <c:v>479757622.7584281</c:v>
                </c:pt>
                <c:pt idx="510">
                  <c:v>484555198.98601228</c:v>
                </c:pt>
                <c:pt idx="511">
                  <c:v>489400750.97587258</c:v>
                </c:pt>
                <c:pt idx="512">
                  <c:v>494294758.48563129</c:v>
                </c:pt>
                <c:pt idx="513">
                  <c:v>499237706.07048762</c:v>
                </c:pt>
                <c:pt idx="514">
                  <c:v>504230083.13119245</c:v>
                </c:pt>
                <c:pt idx="515">
                  <c:v>509272383.96250445</c:v>
                </c:pt>
                <c:pt idx="516">
                  <c:v>514365107.80212939</c:v>
                </c:pt>
                <c:pt idx="517">
                  <c:v>519508758.88015085</c:v>
                </c:pt>
                <c:pt idx="518">
                  <c:v>524703846.46895218</c:v>
                </c:pt>
                <c:pt idx="519">
                  <c:v>529950884.93364179</c:v>
                </c:pt>
                <c:pt idx="520">
                  <c:v>535250393.78297836</c:v>
                </c:pt>
                <c:pt idx="521">
                  <c:v>540602897.72080815</c:v>
                </c:pt>
                <c:pt idx="522">
                  <c:v>546008926.69801605</c:v>
                </c:pt>
                <c:pt idx="523">
                  <c:v>551469015.96499622</c:v>
                </c:pt>
                <c:pt idx="524">
                  <c:v>556983706.12464619</c:v>
                </c:pt>
                <c:pt idx="525">
                  <c:v>562553543.18589282</c:v>
                </c:pt>
                <c:pt idx="526">
                  <c:v>568179078.6177516</c:v>
                </c:pt>
                <c:pt idx="527">
                  <c:v>573860869.40392923</c:v>
                </c:pt>
                <c:pt idx="528">
                  <c:v>579599478.09796858</c:v>
                </c:pt>
                <c:pt idx="529">
                  <c:v>585395472.87894821</c:v>
                </c:pt>
                <c:pt idx="530">
                  <c:v>591249427.60773766</c:v>
                </c:pt>
                <c:pt idx="531">
                  <c:v>597161921.88381505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B-4A4F-AED5-9DCDEC34D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207472"/>
        <c:axId val="1579829888"/>
      </c:lineChart>
      <c:catAx>
        <c:axId val="1812207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829888"/>
        <c:crosses val="autoZero"/>
        <c:auto val="1"/>
        <c:lblAlgn val="ctr"/>
        <c:lblOffset val="100"/>
        <c:noMultiLvlLbl val="0"/>
      </c:catAx>
      <c:valAx>
        <c:axId val="15798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220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repartición!$B$1</c:f>
              <c:strCache>
                <c:ptCount val="1"/>
                <c:pt idx="0">
                  <c:v>número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repartición!$A$2:$A$6</c:f>
              <c:strCache>
                <c:ptCount val="5"/>
                <c:pt idx="0">
                  <c:v>Aragón</c:v>
                </c:pt>
                <c:pt idx="1">
                  <c:v>País vasco</c:v>
                </c:pt>
                <c:pt idx="2">
                  <c:v>Cataluña</c:v>
                </c:pt>
                <c:pt idx="3">
                  <c:v>Castilla</c:v>
                </c:pt>
                <c:pt idx="4">
                  <c:v>otros</c:v>
                </c:pt>
              </c:strCache>
            </c:strRef>
          </c:cat>
          <c:val>
            <c:numRef>
              <c:f>repartición!$B$2:$B$6</c:f>
              <c:numCache>
                <c:formatCode>General</c:formatCode>
                <c:ptCount val="5"/>
                <c:pt idx="0">
                  <c:v>12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0F-BE85-8C3316618C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'tío de América'!$B$1</c:f>
              <c:strCache>
                <c:ptCount val="1"/>
                <c:pt idx="0">
                  <c:v>ahorrado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'tío de América'!$A$2:$A$7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2010</c:v>
                </c:pt>
                <c:pt idx="5">
                  <c:v>2015</c:v>
                </c:pt>
              </c:numCache>
            </c:numRef>
          </c:xVal>
          <c:yVal>
            <c:numRef>
              <c:f>'tío de América'!$B$2:$B$7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1000</c:v>
                </c:pt>
                <c:pt idx="5">
                  <c:v>1500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C7-46C5-B110-EB126173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106896"/>
        <c:axId val="1710178432"/>
      </c:scatterChart>
      <c:valAx>
        <c:axId val="171510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178432"/>
        <c:crosses val="autoZero"/>
        <c:crossBetween val="midCat"/>
      </c:valAx>
      <c:valAx>
        <c:axId val="17101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106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'nivel de energía'!$B$1</c:f>
              <c:strCache>
                <c:ptCount val="1"/>
                <c:pt idx="0">
                  <c:v>nivel de energía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'nivel de energía'!$A$2:$A$8</c:f>
              <c:strCache>
                <c:ptCount val="7"/>
                <c:pt idx="0">
                  <c:v>lu</c:v>
                </c:pt>
                <c:pt idx="1">
                  <c:v>ma</c:v>
                </c:pt>
                <c:pt idx="2">
                  <c:v>mi</c:v>
                </c:pt>
                <c:pt idx="3">
                  <c:v>ju</c:v>
                </c:pt>
                <c:pt idx="4">
                  <c:v>vi</c:v>
                </c:pt>
                <c:pt idx="5">
                  <c:v>sá</c:v>
                </c:pt>
                <c:pt idx="6">
                  <c:v>do</c:v>
                </c:pt>
              </c:strCache>
            </c:strRef>
          </c:cat>
          <c:val>
            <c:numRef>
              <c:f>'nivel de energía'!$B$2:$B$8</c:f>
              <c:numCache>
                <c:formatCode>0%</c:formatCode>
                <c:ptCount val="7"/>
                <c:pt idx="0">
                  <c:v>0.05</c:v>
                </c:pt>
                <c:pt idx="1">
                  <c:v>0.25</c:v>
                </c:pt>
                <c:pt idx="2">
                  <c:v>0.45</c:v>
                </c:pt>
                <c:pt idx="3">
                  <c:v>0.4</c:v>
                </c:pt>
                <c:pt idx="4">
                  <c:v>0.1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3-47BD-B39D-7246ACAC8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617168"/>
        <c:axId val="1579855264"/>
      </c:lineChart>
      <c:catAx>
        <c:axId val="150861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855264"/>
        <c:crosses val="autoZero"/>
        <c:auto val="1"/>
        <c:lblAlgn val="ctr"/>
        <c:lblOffset val="100"/>
        <c:noMultiLvlLbl val="0"/>
      </c:catAx>
      <c:valAx>
        <c:axId val="1579855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61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'dos ejes'!$B$1</c:f>
              <c:strCache>
                <c:ptCount val="1"/>
                <c:pt idx="0">
                  <c:v>esperanza de vida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'dos ejes'!$A$2:$A$9</c:f>
              <c:strCache>
                <c:ptCount val="8"/>
                <c:pt idx="0">
                  <c:v>Japón</c:v>
                </c:pt>
                <c:pt idx="1">
                  <c:v>San Marino</c:v>
                </c:pt>
                <c:pt idx="2">
                  <c:v>Mónaco</c:v>
                </c:pt>
                <c:pt idx="3">
                  <c:v>Suiza</c:v>
                </c:pt>
                <c:pt idx="4">
                  <c:v>Australia</c:v>
                </c:pt>
                <c:pt idx="5">
                  <c:v>Suecia</c:v>
                </c:pt>
                <c:pt idx="6">
                  <c:v>Islandia</c:v>
                </c:pt>
                <c:pt idx="7">
                  <c:v>Andorra</c:v>
                </c:pt>
              </c:strCache>
            </c:strRef>
          </c:cat>
          <c:val>
            <c:numRef>
              <c:f>'dos ejes'!$B$2:$B$9</c:f>
              <c:numCache>
                <c:formatCode>General</c:formatCode>
                <c:ptCount val="8"/>
                <c:pt idx="0">
                  <c:v>81.5</c:v>
                </c:pt>
                <c:pt idx="1">
                  <c:v>80.8</c:v>
                </c:pt>
                <c:pt idx="2">
                  <c:v>80.5</c:v>
                </c:pt>
                <c:pt idx="3">
                  <c:v>80.3</c:v>
                </c:pt>
                <c:pt idx="4">
                  <c:v>80.099999999999994</c:v>
                </c:pt>
                <c:pt idx="5">
                  <c:v>79.8</c:v>
                </c:pt>
                <c:pt idx="6">
                  <c:v>79</c:v>
                </c:pt>
                <c:pt idx="7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C-49BC-95AF-E033B22B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48160"/>
        <c:axId val="1816336976"/>
      </c:barChart>
      <c:lineChart>
        <c:grouping val="standard"/>
        <c:varyColors val="0"/>
        <c:ser>
          <c:idx val="1"/>
          <c:order val="1"/>
          <c:tx>
            <c:strRef>
              <c:f>'dos ejes'!$C$1</c:f>
              <c:strCache>
                <c:ptCount val="1"/>
                <c:pt idx="0">
                  <c:v>precio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'dos ejes'!$A$2:$A$9</c:f>
              <c:strCache>
                <c:ptCount val="8"/>
                <c:pt idx="0">
                  <c:v>Japón</c:v>
                </c:pt>
                <c:pt idx="1">
                  <c:v>San Marino</c:v>
                </c:pt>
                <c:pt idx="2">
                  <c:v>Mónaco</c:v>
                </c:pt>
                <c:pt idx="3">
                  <c:v>Suiza</c:v>
                </c:pt>
                <c:pt idx="4">
                  <c:v>Australia</c:v>
                </c:pt>
                <c:pt idx="5">
                  <c:v>Suecia</c:v>
                </c:pt>
                <c:pt idx="6">
                  <c:v>Islandia</c:v>
                </c:pt>
                <c:pt idx="7">
                  <c:v>Andorra</c:v>
                </c:pt>
              </c:strCache>
            </c:strRef>
          </c:cat>
          <c:val>
            <c:numRef>
              <c:f>'dos ejes'!$C$2:$C$9</c:f>
              <c:numCache>
                <c:formatCode>General</c:formatCode>
                <c:ptCount val="8"/>
                <c:pt idx="0">
                  <c:v>1800</c:v>
                </c:pt>
                <c:pt idx="1">
                  <c:v>2100</c:v>
                </c:pt>
                <c:pt idx="2">
                  <c:v>1780</c:v>
                </c:pt>
                <c:pt idx="3">
                  <c:v>3000</c:v>
                </c:pt>
                <c:pt idx="4">
                  <c:v>2100</c:v>
                </c:pt>
                <c:pt idx="5">
                  <c:v>2000</c:v>
                </c:pt>
                <c:pt idx="6">
                  <c:v>2200</c:v>
                </c:pt>
                <c:pt idx="7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C-49BC-95AF-E033B22B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591152"/>
        <c:axId val="1859183312"/>
      </c:lineChart>
      <c:catAx>
        <c:axId val="182159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183312"/>
        <c:auto val="1"/>
        <c:lblAlgn val="ctr"/>
        <c:lblOffset val="100"/>
        <c:noMultiLvlLbl val="0"/>
      </c:catAx>
      <c:valAx>
        <c:axId val="1859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591152"/>
        <c:crossBetween val="between"/>
      </c:valAx>
      <c:valAx>
        <c:axId val="1816336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548160"/>
        <c:crosses val="max"/>
        <c:crossBetween val="between"/>
      </c:valAx>
      <c:catAx>
        <c:axId val="182254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63369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trabajo de los ejemplos de Excel.xlsx]Hoja4!TablaDinámica3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Hoja4!$B$3:$B$4</c:f>
              <c:strCache>
                <c:ptCount val="1"/>
                <c:pt idx="0">
                  <c:v>buena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Hoja4!$A$5:$A$9</c:f>
              <c:strCache>
                <c:ptCount val="4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50-60</c:v>
                </c:pt>
              </c:strCache>
            </c:strRef>
          </c:cat>
          <c:val>
            <c:numRef>
              <c:f>Hoja4!$B$5:$B$9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7-4EF4-A261-57FF61E84823}"/>
            </c:ext>
          </c:extLst>
        </c:ser>
        <c:ser>
          <c:idx val="1"/>
          <c:order val="1"/>
          <c:tx>
            <c:strRef>
              <c:f>Hoja4!$C$3:$C$4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Hoja4!$A$5:$A$9</c:f>
              <c:strCache>
                <c:ptCount val="4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50-60</c:v>
                </c:pt>
              </c:strCache>
            </c:strRef>
          </c:cat>
          <c:val>
            <c:numRef>
              <c:f>Hoja4!$C$5:$C$9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7-4EF4-A261-57FF61E8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5355648"/>
        <c:axId val="1895189888"/>
      </c:barChart>
      <c:catAx>
        <c:axId val="17153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5189888"/>
        <c:crosses val="autoZero"/>
        <c:auto val="1"/>
        <c:lblAlgn val="ctr"/>
        <c:lblOffset val="100"/>
        <c:noMultiLvlLbl val="0"/>
      </c:catAx>
      <c:valAx>
        <c:axId val="18951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3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trabajo de los ejemplos de Excel.xlsx]Hoja8!TablaDinámica5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Hoja8!$B$3:$B$4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Hoja8!$A$5:$A$10</c:f>
              <c:strCache>
                <c:ptCount val="5"/>
                <c:pt idx="0">
                  <c:v>&lt;17</c:v>
                </c:pt>
                <c:pt idx="1">
                  <c:v>17-19</c:v>
                </c:pt>
                <c:pt idx="2">
                  <c:v>20-22</c:v>
                </c:pt>
                <c:pt idx="3">
                  <c:v>23-25</c:v>
                </c:pt>
                <c:pt idx="4">
                  <c:v>26-28</c:v>
                </c:pt>
              </c:strCache>
            </c:strRef>
          </c:cat>
          <c:val>
            <c:numRef>
              <c:f>Hoja8!$B$5:$B$10</c:f>
              <c:numCache>
                <c:formatCode>General</c:formatCode>
                <c:ptCount val="5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3-4E39-AC55-78C5BC564DDE}"/>
            </c:ext>
          </c:extLst>
        </c:ser>
        <c:ser>
          <c:idx val="1"/>
          <c:order val="1"/>
          <c:tx>
            <c:strRef>
              <c:f>Hoja8!$C$3:$C$4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Hoja8!$A$5:$A$10</c:f>
              <c:strCache>
                <c:ptCount val="5"/>
                <c:pt idx="0">
                  <c:v>&lt;17</c:v>
                </c:pt>
                <c:pt idx="1">
                  <c:v>17-19</c:v>
                </c:pt>
                <c:pt idx="2">
                  <c:v>20-22</c:v>
                </c:pt>
                <c:pt idx="3">
                  <c:v>23-25</c:v>
                </c:pt>
                <c:pt idx="4">
                  <c:v>26-28</c:v>
                </c:pt>
              </c:strCache>
            </c:strRef>
          </c:cat>
          <c:val>
            <c:numRef>
              <c:f>Hoja8!$C$5:$C$10</c:f>
              <c:numCache>
                <c:formatCode>General</c:formatCode>
                <c:ptCount val="5"/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3-4E39-AC55-78C5BC564DDE}"/>
            </c:ext>
          </c:extLst>
        </c:ser>
        <c:ser>
          <c:idx val="2"/>
          <c:order val="2"/>
          <c:tx>
            <c:strRef>
              <c:f>Hoja8!$D$3:$D$4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Hoja8!$A$5:$A$10</c:f>
              <c:strCache>
                <c:ptCount val="5"/>
                <c:pt idx="0">
                  <c:v>&lt;17</c:v>
                </c:pt>
                <c:pt idx="1">
                  <c:v>17-19</c:v>
                </c:pt>
                <c:pt idx="2">
                  <c:v>20-22</c:v>
                </c:pt>
                <c:pt idx="3">
                  <c:v>23-25</c:v>
                </c:pt>
                <c:pt idx="4">
                  <c:v>26-28</c:v>
                </c:pt>
              </c:strCache>
            </c:strRef>
          </c:cat>
          <c:val>
            <c:numRef>
              <c:f>Hoja8!$D$5:$D$10</c:f>
              <c:numCache>
                <c:formatCode>General</c:formatCode>
                <c:ptCount val="5"/>
                <c:pt idx="0">
                  <c:v>1</c:v>
                </c:pt>
                <c:pt idx="1">
                  <c:v>26</c:v>
                </c:pt>
                <c:pt idx="2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3-4E39-AC55-78C5BC564DDE}"/>
            </c:ext>
          </c:extLst>
        </c:ser>
        <c:ser>
          <c:idx val="3"/>
          <c:order val="3"/>
          <c:tx>
            <c:strRef>
              <c:f>Hoja8!$E$3:$E$4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Hoja8!$A$5:$A$10</c:f>
              <c:strCache>
                <c:ptCount val="5"/>
                <c:pt idx="0">
                  <c:v>&lt;17</c:v>
                </c:pt>
                <c:pt idx="1">
                  <c:v>17-19</c:v>
                </c:pt>
                <c:pt idx="2">
                  <c:v>20-22</c:v>
                </c:pt>
                <c:pt idx="3">
                  <c:v>23-25</c:v>
                </c:pt>
                <c:pt idx="4">
                  <c:v>26-28</c:v>
                </c:pt>
              </c:strCache>
            </c:strRef>
          </c:cat>
          <c:val>
            <c:numRef>
              <c:f>Hoja8!$E$5:$E$10</c:f>
              <c:numCache>
                <c:formatCode>General</c:formatCode>
                <c:ptCount val="5"/>
                <c:pt idx="1">
                  <c:v>31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03-4E39-AC55-78C5BC564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8901680"/>
        <c:axId val="1897264896"/>
      </c:barChart>
      <c:catAx>
        <c:axId val="181890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264896"/>
        <c:crosses val="autoZero"/>
        <c:auto val="1"/>
        <c:lblAlgn val="ctr"/>
        <c:lblOffset val="100"/>
        <c:noMultiLvlLbl val="0"/>
      </c:catAx>
      <c:valAx>
        <c:axId val="18972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90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[copia de trabajo de los ejemplos de Excel.xlsx]Hoja9!TablaDinámica6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Hoja9!$B$3:$B$4</c:f>
              <c:strCache>
                <c:ptCount val="1"/>
                <c:pt idx="0">
                  <c:v>Buenas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Hoja9!$A$5:$A$7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Hoja9!$B$5:$B$7</c:f>
              <c:numCache>
                <c:formatCode>General</c:formatCode>
                <c:ptCount val="2"/>
                <c:pt idx="0">
                  <c:v>5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C-48EB-B136-A57B252DAF96}"/>
            </c:ext>
          </c:extLst>
        </c:ser>
        <c:ser>
          <c:idx val="1"/>
          <c:order val="1"/>
          <c:tx>
            <c:strRef>
              <c:f>Hoja9!$C$3:$C$4</c:f>
              <c:strCache>
                <c:ptCount val="1"/>
                <c:pt idx="0">
                  <c:v>Excelentes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Hoja9!$A$5:$A$7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Hoja9!$C$5:$C$7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C-48EB-B136-A57B252DAF96}"/>
            </c:ext>
          </c:extLst>
        </c:ser>
        <c:ser>
          <c:idx val="2"/>
          <c:order val="2"/>
          <c:tx>
            <c:strRef>
              <c:f>Hoja9!$D$3:$D$4</c:f>
              <c:strCache>
                <c:ptCount val="1"/>
                <c:pt idx="0">
                  <c:v>Malas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Hoja9!$A$5:$A$7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Hoja9!$D$5:$D$7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C-48EB-B136-A57B252DAF96}"/>
            </c:ext>
          </c:extLst>
        </c:ser>
        <c:ser>
          <c:idx val="3"/>
          <c:order val="3"/>
          <c:tx>
            <c:strRef>
              <c:f>Hoja9!$E$3:$E$4</c:f>
              <c:strCache>
                <c:ptCount val="1"/>
                <c:pt idx="0">
                  <c:v>Regulares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Hoja9!$A$5:$A$7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Hoja9!$E$5:$E$7</c:f>
              <c:numCache>
                <c:formatCode>General</c:formatCode>
                <c:ptCount val="2"/>
                <c:pt idx="0">
                  <c:v>6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CC-48EB-B136-A57B252D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2949824"/>
        <c:axId val="1917145648"/>
      </c:barChart>
      <c:catAx>
        <c:axId val="185294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145648"/>
        <c:crosses val="autoZero"/>
        <c:auto val="1"/>
        <c:lblAlgn val="ctr"/>
        <c:lblOffset val="100"/>
        <c:noMultiLvlLbl val="0"/>
      </c:catAx>
      <c:valAx>
        <c:axId val="191714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94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310243</xdr:colOff>
      <xdr:row>3</xdr:row>
      <xdr:rowOff>95250</xdr:rowOff>
    </xdr:from>
    <xdr:to>
      <xdr:col>12</xdr:col>
      <xdr:colOff>5443</xdr:colOff>
      <xdr:row>17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45AF9A-8719-4AEA-BE49-9C9468A89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290763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54996D-98FF-4B21-B356-C44638B69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310243</xdr:colOff>
      <xdr:row>3</xdr:row>
      <xdr:rowOff>95250</xdr:rowOff>
    </xdr:from>
    <xdr:to>
      <xdr:col>12</xdr:col>
      <xdr:colOff>5443</xdr:colOff>
      <xdr:row>17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56464-C4F0-4EB6-8768-A89F421DE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112295</xdr:rowOff>
    </xdr:from>
    <xdr:to>
      <xdr:col>7</xdr:col>
      <xdr:colOff>290766</xdr:colOff>
      <xdr:row>16</xdr:row>
      <xdr:rowOff>188495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542CA4-5CCE-49BF-84AA-36F92C3DA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462643</xdr:colOff>
      <xdr:row>3</xdr:row>
      <xdr:rowOff>2722</xdr:rowOff>
    </xdr:from>
    <xdr:to>
      <xdr:col>7</xdr:col>
      <xdr:colOff>484415</xdr:colOff>
      <xdr:row>14</xdr:row>
      <xdr:rowOff>168729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0777C2-D7F7-43D3-8924-0C1A73690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508835</xdr:colOff>
      <xdr:row>2</xdr:row>
      <xdr:rowOff>117308</xdr:rowOff>
    </xdr:from>
    <xdr:to>
      <xdr:col>11</xdr:col>
      <xdr:colOff>187993</xdr:colOff>
      <xdr:row>17</xdr:row>
      <xdr:rowOff>3008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4A0773-A12A-427E-B712-3925AEEF4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157162</xdr:rowOff>
    </xdr:from>
    <xdr:to>
      <xdr:col>5</xdr:col>
      <xdr:colOff>38100</xdr:colOff>
      <xdr:row>26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F46D4A-6482-4C78-B14C-B201808F8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53009</xdr:rowOff>
    </xdr:from>
    <xdr:to>
      <xdr:col>6</xdr:col>
      <xdr:colOff>455543</xdr:colOff>
      <xdr:row>23</xdr:row>
      <xdr:rowOff>129209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5B8508-7C5E-4C45-949A-4DBF41A75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166687</xdr:rowOff>
    </xdr:from>
    <xdr:to>
      <xdr:col>11</xdr:col>
      <xdr:colOff>19050</xdr:colOff>
      <xdr:row>32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DF44E7-E4FD-4DE5-92A4-D2AECABBB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Le Roy" refreshedDate="43391.358909953706" createdVersion="6" refreshedVersion="6" minRefreshableVersion="3" recordCount="349" xr:uid="{440CF9A7-F6AE-474E-83BA-52AE7424EC89}">
  <cacheSource type="worksheet">
    <worksheetSource ref="A1:C350" sheet="contagios"/>
  </cacheSource>
  <cacheFields count="3">
    <cacheField name="sexo" numFmtId="0">
      <sharedItems/>
    </cacheField>
    <cacheField name="edad" numFmtId="0">
      <sharedItems containsSemiMixedTypes="0" containsString="0" containsNumber="1" containsInteger="1" minValue="15" maxValue="85" count="70">
        <n v="71"/>
        <n v="82"/>
        <n v="24"/>
        <n v="22"/>
        <n v="43"/>
        <n v="21"/>
        <n v="15"/>
        <n v="32"/>
        <n v="44"/>
        <n v="29"/>
        <n v="18"/>
        <n v="30"/>
        <n v="55"/>
        <n v="70"/>
        <n v="39"/>
        <n v="73"/>
        <n v="35"/>
        <n v="31"/>
        <n v="41"/>
        <n v="66"/>
        <n v="61"/>
        <n v="49"/>
        <n v="79"/>
        <n v="65"/>
        <n v="59"/>
        <n v="58"/>
        <n v="20"/>
        <n v="38"/>
        <n v="47"/>
        <n v="78"/>
        <n v="84"/>
        <n v="80"/>
        <n v="45"/>
        <n v="72"/>
        <n v="48"/>
        <n v="50"/>
        <n v="40"/>
        <n v="60"/>
        <n v="27"/>
        <n v="36"/>
        <n v="75"/>
        <n v="56"/>
        <n v="67"/>
        <n v="62"/>
        <n v="63"/>
        <n v="33"/>
        <n v="17"/>
        <n v="83"/>
        <n v="85"/>
        <n v="81"/>
        <n v="69"/>
        <n v="57"/>
        <n v="51"/>
        <n v="19"/>
        <n v="25"/>
        <n v="42"/>
        <n v="68"/>
        <n v="28"/>
        <n v="64"/>
        <n v="54"/>
        <n v="52"/>
        <n v="77"/>
        <n v="26"/>
        <n v="34"/>
        <n v="76"/>
        <n v="16"/>
        <n v="53"/>
        <n v="74"/>
        <n v="23"/>
        <n v="46"/>
      </sharedItems>
      <fieldGroup base="1">
        <rangePr startNum="15" endNum="85" groupInterval="10"/>
        <groupItems count="9">
          <s v="&lt;15"/>
          <s v="15-24"/>
          <s v="25-34"/>
          <s v="35-44"/>
          <s v="45-54"/>
          <s v="55-64"/>
          <s v="65-74"/>
          <s v="75-85"/>
          <s v="&gt;85"/>
        </groupItems>
      </fieldGroup>
    </cacheField>
    <cacheField name="contagio" numFmtId="0">
      <sharedItems count="4">
        <s v="muerto"/>
        <s v="contagiado"/>
        <s v="sano"/>
        <s v="enferm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Le Roy" refreshedDate="44139.467995833336" createdVersion="6" refreshedVersion="6" minRefreshableVersion="3" recordCount="7" xr:uid="{F0607877-071C-4BD9-808B-35C8218134F3}">
  <cacheSource type="worksheet">
    <worksheetSource ref="A1:C8" sheet="estado de salud"/>
  </cacheSource>
  <cacheFields count="3">
    <cacheField name="edad" numFmtId="0">
      <sharedItems containsSemiMixedTypes="0" containsString="0" containsNumber="1" containsInteger="1" minValue="20" maxValue="60" count="7">
        <n v="20"/>
        <n v="25"/>
        <n v="40"/>
        <n v="41"/>
        <n v="60"/>
        <n v="35"/>
        <n v="37"/>
      </sharedItems>
      <fieldGroup base="0">
        <rangePr startNum="20" endNum="60" groupInterval="10"/>
        <groupItems count="6">
          <s v="&lt;20"/>
          <s v="20-29"/>
          <s v="30-39"/>
          <s v="40-49"/>
          <s v="50-60"/>
          <s v="&gt;60"/>
        </groupItems>
      </fieldGroup>
    </cacheField>
    <cacheField name="sexo" numFmtId="0">
      <sharedItems count="2">
        <s v="m"/>
        <s v="h"/>
      </sharedItems>
    </cacheField>
    <cacheField name="estado de salud" numFmtId="0">
      <sharedItems count="2">
        <s v="excelente"/>
        <s v="bue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Le Roy" refreshedDate="44139.471963657408" createdVersion="6" refreshedVersion="6" minRefreshableVersion="3" recordCount="14" xr:uid="{F7CC2123-2922-4BDD-9D4E-0D3BE48C7297}">
  <cacheSource type="worksheet">
    <worksheetSource ref="A1:B15" sheet="edad y sexo"/>
  </cacheSource>
  <cacheFields count="2">
    <cacheField name="sexo" numFmtId="0">
      <sharedItems count="2">
        <s v="h"/>
        <s v="m"/>
      </sharedItems>
    </cacheField>
    <cacheField name="edad" numFmtId="0">
      <sharedItems containsSemiMixedTypes="0" containsString="0" containsNumber="1" containsInteger="1" minValue="18" maxValue="31" count="14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  <fieldGroup base="1">
        <rangePr startNum="18" endNum="31" groupInterval="3"/>
        <groupItems count="7">
          <s v="&lt;18"/>
          <s v="18-20"/>
          <s v="21-23"/>
          <s v="24-26"/>
          <s v="27-29"/>
          <s v="30-32"/>
          <s v="&gt;3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ns Le Roy" refreshedDate="44139.481390277775" createdVersion="6" refreshedVersion="6" minRefreshableVersion="3" recordCount="74" xr:uid="{8AA9B7D5-352B-4B3A-9809-A8F3CCFE0EAB}">
  <cacheSource type="worksheet">
    <worksheetSource ref="A1:H75" sheet="google forms"/>
  </cacheSource>
  <cacheFields count="8">
    <cacheField name="Marca temporal" numFmtId="22">
      <sharedItems containsSemiMixedTypes="0" containsNonDate="0" containsDate="1" containsString="0" minDate="2020-11-04T10:36:07" maxDate="2020-11-04T11:04:43"/>
    </cacheField>
    <cacheField name="Sexo" numFmtId="0">
      <sharedItems count="2">
        <s v="Mujer"/>
        <s v="Hombre"/>
      </sharedItems>
    </cacheField>
    <cacheField name="Tus conocimientos del inglés" numFmtId="0">
      <sharedItems count="4">
        <s v="Buenas"/>
        <s v="Regulares"/>
        <s v="Excelentes"/>
        <s v="Malas"/>
      </sharedItems>
    </cacheField>
    <cacheField name="Tus conocimientos del francés" numFmtId="0">
      <sharedItems/>
    </cacheField>
    <cacheField name="Fecha de nacimiento" numFmtId="14">
      <sharedItems containsSemiMixedTypes="0" containsNonDate="0" containsDate="1" containsString="0" minDate="1991-12-19T00:00:00" maxDate="2020-11-23T00:00:00"/>
    </cacheField>
    <cacheField name="Edad" numFmtId="0">
      <sharedItems containsSemiMixedTypes="0" containsString="0" containsNumber="1" containsInteger="1" minValue="-1" maxValue="28" count="10">
        <n v="18"/>
        <n v="19"/>
        <n v="21"/>
        <n v="23"/>
        <n v="17"/>
        <n v="20"/>
        <n v="-1"/>
        <n v="22"/>
        <n v="25"/>
        <n v="28"/>
      </sharedItems>
      <fieldGroup base="5">
        <rangePr autoStart="0" startNum="17" endNum="28" groupInterval="3"/>
        <groupItems count="6">
          <s v="&lt;17"/>
          <s v="17-19"/>
          <s v="20-22"/>
          <s v="23-25"/>
          <s v="26-28"/>
          <s v="&gt;29"/>
        </groupItems>
      </fieldGroup>
    </cacheField>
    <cacheField name="Código postal" numFmtId="0">
      <sharedItems containsSemiMixedTypes="0" containsString="0" containsNumber="1" containsInteger="1" minValue="22001" maxValue="50720"/>
    </cacheField>
    <cacheField name="Satisfacción con los contenidos de esta formación" numFmtId="0">
      <sharedItems containsSemiMixedTypes="0" containsString="0" containsNumber="1" containsInteger="1" minValue="2" maxValue="5" count="4">
        <n v="4"/>
        <n v="5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s v="M"/>
    <x v="0"/>
    <x v="0"/>
  </r>
  <r>
    <s v="H"/>
    <x v="1"/>
    <x v="1"/>
  </r>
  <r>
    <s v="H"/>
    <x v="2"/>
    <x v="0"/>
  </r>
  <r>
    <s v="H"/>
    <x v="3"/>
    <x v="1"/>
  </r>
  <r>
    <s v="H"/>
    <x v="4"/>
    <x v="2"/>
  </r>
  <r>
    <s v="M"/>
    <x v="5"/>
    <x v="2"/>
  </r>
  <r>
    <s v="M"/>
    <x v="6"/>
    <x v="3"/>
  </r>
  <r>
    <s v="H"/>
    <x v="6"/>
    <x v="1"/>
  </r>
  <r>
    <s v="H"/>
    <x v="7"/>
    <x v="2"/>
  </r>
  <r>
    <s v="H"/>
    <x v="8"/>
    <x v="0"/>
  </r>
  <r>
    <s v="M"/>
    <x v="9"/>
    <x v="1"/>
  </r>
  <r>
    <s v="H"/>
    <x v="10"/>
    <x v="3"/>
  </r>
  <r>
    <s v="H"/>
    <x v="11"/>
    <x v="0"/>
  </r>
  <r>
    <s v="H"/>
    <x v="12"/>
    <x v="2"/>
  </r>
  <r>
    <s v="H"/>
    <x v="5"/>
    <x v="2"/>
  </r>
  <r>
    <s v="H"/>
    <x v="13"/>
    <x v="3"/>
  </r>
  <r>
    <s v="H"/>
    <x v="14"/>
    <x v="1"/>
  </r>
  <r>
    <s v="M"/>
    <x v="13"/>
    <x v="1"/>
  </r>
  <r>
    <s v="H"/>
    <x v="15"/>
    <x v="3"/>
  </r>
  <r>
    <s v="H"/>
    <x v="16"/>
    <x v="3"/>
  </r>
  <r>
    <s v="H"/>
    <x v="12"/>
    <x v="0"/>
  </r>
  <r>
    <s v="H"/>
    <x v="9"/>
    <x v="1"/>
  </r>
  <r>
    <s v="M"/>
    <x v="17"/>
    <x v="2"/>
  </r>
  <r>
    <s v="H"/>
    <x v="16"/>
    <x v="1"/>
  </r>
  <r>
    <s v="M"/>
    <x v="16"/>
    <x v="2"/>
  </r>
  <r>
    <s v="H"/>
    <x v="18"/>
    <x v="2"/>
  </r>
  <r>
    <s v="M"/>
    <x v="5"/>
    <x v="1"/>
  </r>
  <r>
    <s v="H"/>
    <x v="19"/>
    <x v="1"/>
  </r>
  <r>
    <s v="M"/>
    <x v="20"/>
    <x v="1"/>
  </r>
  <r>
    <s v="H"/>
    <x v="21"/>
    <x v="3"/>
  </r>
  <r>
    <s v="M"/>
    <x v="22"/>
    <x v="3"/>
  </r>
  <r>
    <s v="H"/>
    <x v="5"/>
    <x v="0"/>
  </r>
  <r>
    <s v="M"/>
    <x v="19"/>
    <x v="1"/>
  </r>
  <r>
    <s v="M"/>
    <x v="23"/>
    <x v="2"/>
  </r>
  <r>
    <s v="H"/>
    <x v="24"/>
    <x v="1"/>
  </r>
  <r>
    <s v="M"/>
    <x v="25"/>
    <x v="2"/>
  </r>
  <r>
    <s v="H"/>
    <x v="26"/>
    <x v="3"/>
  </r>
  <r>
    <s v="H"/>
    <x v="27"/>
    <x v="2"/>
  </r>
  <r>
    <s v="H"/>
    <x v="28"/>
    <x v="1"/>
  </r>
  <r>
    <s v="H"/>
    <x v="7"/>
    <x v="2"/>
  </r>
  <r>
    <s v="M"/>
    <x v="2"/>
    <x v="2"/>
  </r>
  <r>
    <s v="M"/>
    <x v="29"/>
    <x v="2"/>
  </r>
  <r>
    <s v="M"/>
    <x v="18"/>
    <x v="2"/>
  </r>
  <r>
    <s v="H"/>
    <x v="30"/>
    <x v="0"/>
  </r>
  <r>
    <s v="M"/>
    <x v="30"/>
    <x v="2"/>
  </r>
  <r>
    <s v="H"/>
    <x v="31"/>
    <x v="0"/>
  </r>
  <r>
    <s v="H"/>
    <x v="7"/>
    <x v="3"/>
  </r>
  <r>
    <s v="H"/>
    <x v="23"/>
    <x v="2"/>
  </r>
  <r>
    <s v="M"/>
    <x v="32"/>
    <x v="3"/>
  </r>
  <r>
    <s v="M"/>
    <x v="1"/>
    <x v="3"/>
  </r>
  <r>
    <s v="H"/>
    <x v="33"/>
    <x v="2"/>
  </r>
  <r>
    <s v="M"/>
    <x v="23"/>
    <x v="2"/>
  </r>
  <r>
    <s v="M"/>
    <x v="34"/>
    <x v="2"/>
  </r>
  <r>
    <s v="H"/>
    <x v="35"/>
    <x v="2"/>
  </r>
  <r>
    <s v="M"/>
    <x v="2"/>
    <x v="0"/>
  </r>
  <r>
    <s v="M"/>
    <x v="3"/>
    <x v="2"/>
  </r>
  <r>
    <s v="M"/>
    <x v="29"/>
    <x v="0"/>
  </r>
  <r>
    <s v="H"/>
    <x v="16"/>
    <x v="2"/>
  </r>
  <r>
    <s v="H"/>
    <x v="23"/>
    <x v="3"/>
  </r>
  <r>
    <s v="M"/>
    <x v="14"/>
    <x v="2"/>
  </r>
  <r>
    <s v="M"/>
    <x v="25"/>
    <x v="3"/>
  </r>
  <r>
    <s v="M"/>
    <x v="4"/>
    <x v="0"/>
  </r>
  <r>
    <s v="M"/>
    <x v="13"/>
    <x v="1"/>
  </r>
  <r>
    <s v="M"/>
    <x v="36"/>
    <x v="2"/>
  </r>
  <r>
    <s v="M"/>
    <x v="11"/>
    <x v="1"/>
  </r>
  <r>
    <s v="H"/>
    <x v="21"/>
    <x v="1"/>
  </r>
  <r>
    <s v="H"/>
    <x v="37"/>
    <x v="1"/>
  </r>
  <r>
    <s v="M"/>
    <x v="18"/>
    <x v="3"/>
  </r>
  <r>
    <s v="M"/>
    <x v="37"/>
    <x v="0"/>
  </r>
  <r>
    <s v="M"/>
    <x v="2"/>
    <x v="3"/>
  </r>
  <r>
    <s v="M"/>
    <x v="12"/>
    <x v="2"/>
  </r>
  <r>
    <s v="M"/>
    <x v="33"/>
    <x v="3"/>
  </r>
  <r>
    <s v="M"/>
    <x v="22"/>
    <x v="2"/>
  </r>
  <r>
    <s v="H"/>
    <x v="13"/>
    <x v="3"/>
  </r>
  <r>
    <s v="H"/>
    <x v="38"/>
    <x v="3"/>
  </r>
  <r>
    <s v="M"/>
    <x v="39"/>
    <x v="2"/>
  </r>
  <r>
    <s v="H"/>
    <x v="23"/>
    <x v="3"/>
  </r>
  <r>
    <s v="M"/>
    <x v="40"/>
    <x v="3"/>
  </r>
  <r>
    <s v="H"/>
    <x v="41"/>
    <x v="3"/>
  </r>
  <r>
    <s v="H"/>
    <x v="42"/>
    <x v="3"/>
  </r>
  <r>
    <s v="M"/>
    <x v="41"/>
    <x v="2"/>
  </r>
  <r>
    <s v="M"/>
    <x v="22"/>
    <x v="0"/>
  </r>
  <r>
    <s v="H"/>
    <x v="43"/>
    <x v="1"/>
  </r>
  <r>
    <s v="M"/>
    <x v="44"/>
    <x v="2"/>
  </r>
  <r>
    <s v="H"/>
    <x v="3"/>
    <x v="2"/>
  </r>
  <r>
    <s v="H"/>
    <x v="9"/>
    <x v="2"/>
  </r>
  <r>
    <s v="M"/>
    <x v="19"/>
    <x v="0"/>
  </r>
  <r>
    <s v="H"/>
    <x v="45"/>
    <x v="2"/>
  </r>
  <r>
    <s v="M"/>
    <x v="46"/>
    <x v="2"/>
  </r>
  <r>
    <s v="M"/>
    <x v="41"/>
    <x v="0"/>
  </r>
  <r>
    <s v="M"/>
    <x v="47"/>
    <x v="0"/>
  </r>
  <r>
    <s v="H"/>
    <x v="28"/>
    <x v="1"/>
  </r>
  <r>
    <s v="M"/>
    <x v="48"/>
    <x v="3"/>
  </r>
  <r>
    <s v="H"/>
    <x v="48"/>
    <x v="2"/>
  </r>
  <r>
    <s v="H"/>
    <x v="49"/>
    <x v="0"/>
  </r>
  <r>
    <s v="M"/>
    <x v="50"/>
    <x v="0"/>
  </r>
  <r>
    <s v="H"/>
    <x v="51"/>
    <x v="1"/>
  </r>
  <r>
    <s v="H"/>
    <x v="33"/>
    <x v="3"/>
  </r>
  <r>
    <s v="M"/>
    <x v="2"/>
    <x v="2"/>
  </r>
  <r>
    <s v="M"/>
    <x v="27"/>
    <x v="0"/>
  </r>
  <r>
    <s v="H"/>
    <x v="42"/>
    <x v="3"/>
  </r>
  <r>
    <s v="H"/>
    <x v="32"/>
    <x v="2"/>
  </r>
  <r>
    <s v="H"/>
    <x v="51"/>
    <x v="2"/>
  </r>
  <r>
    <s v="H"/>
    <x v="20"/>
    <x v="2"/>
  </r>
  <r>
    <s v="M"/>
    <x v="3"/>
    <x v="2"/>
  </r>
  <r>
    <s v="M"/>
    <x v="11"/>
    <x v="2"/>
  </r>
  <r>
    <s v="M"/>
    <x v="29"/>
    <x v="2"/>
  </r>
  <r>
    <s v="M"/>
    <x v="52"/>
    <x v="2"/>
  </r>
  <r>
    <s v="H"/>
    <x v="25"/>
    <x v="1"/>
  </r>
  <r>
    <s v="H"/>
    <x v="53"/>
    <x v="2"/>
  </r>
  <r>
    <s v="H"/>
    <x v="44"/>
    <x v="2"/>
  </r>
  <r>
    <s v="H"/>
    <x v="45"/>
    <x v="1"/>
  </r>
  <r>
    <s v="M"/>
    <x v="5"/>
    <x v="2"/>
  </r>
  <r>
    <s v="M"/>
    <x v="30"/>
    <x v="1"/>
  </r>
  <r>
    <s v="M"/>
    <x v="4"/>
    <x v="2"/>
  </r>
  <r>
    <s v="M"/>
    <x v="42"/>
    <x v="1"/>
  </r>
  <r>
    <s v="M"/>
    <x v="13"/>
    <x v="0"/>
  </r>
  <r>
    <s v="M"/>
    <x v="38"/>
    <x v="3"/>
  </r>
  <r>
    <s v="M"/>
    <x v="1"/>
    <x v="0"/>
  </r>
  <r>
    <s v="H"/>
    <x v="51"/>
    <x v="1"/>
  </r>
  <r>
    <s v="M"/>
    <x v="23"/>
    <x v="2"/>
  </r>
  <r>
    <s v="H"/>
    <x v="46"/>
    <x v="0"/>
  </r>
  <r>
    <s v="H"/>
    <x v="29"/>
    <x v="1"/>
  </r>
  <r>
    <s v="H"/>
    <x v="6"/>
    <x v="3"/>
  </r>
  <r>
    <s v="H"/>
    <x v="11"/>
    <x v="2"/>
  </r>
  <r>
    <s v="H"/>
    <x v="3"/>
    <x v="2"/>
  </r>
  <r>
    <s v="M"/>
    <x v="38"/>
    <x v="0"/>
  </r>
  <r>
    <s v="M"/>
    <x v="20"/>
    <x v="3"/>
  </r>
  <r>
    <s v="M"/>
    <x v="32"/>
    <x v="0"/>
  </r>
  <r>
    <s v="M"/>
    <x v="23"/>
    <x v="2"/>
  </r>
  <r>
    <s v="M"/>
    <x v="35"/>
    <x v="3"/>
  </r>
  <r>
    <s v="H"/>
    <x v="42"/>
    <x v="2"/>
  </r>
  <r>
    <s v="H"/>
    <x v="54"/>
    <x v="2"/>
  </r>
  <r>
    <s v="H"/>
    <x v="20"/>
    <x v="2"/>
  </r>
  <r>
    <s v="H"/>
    <x v="42"/>
    <x v="3"/>
  </r>
  <r>
    <s v="M"/>
    <x v="38"/>
    <x v="2"/>
  </r>
  <r>
    <s v="H"/>
    <x v="14"/>
    <x v="3"/>
  </r>
  <r>
    <s v="M"/>
    <x v="46"/>
    <x v="2"/>
  </r>
  <r>
    <s v="H"/>
    <x v="24"/>
    <x v="3"/>
  </r>
  <r>
    <s v="M"/>
    <x v="55"/>
    <x v="0"/>
  </r>
  <r>
    <s v="H"/>
    <x v="8"/>
    <x v="2"/>
  </r>
  <r>
    <s v="H"/>
    <x v="38"/>
    <x v="2"/>
  </r>
  <r>
    <s v="H"/>
    <x v="24"/>
    <x v="3"/>
  </r>
  <r>
    <s v="M"/>
    <x v="6"/>
    <x v="2"/>
  </r>
  <r>
    <s v="H"/>
    <x v="9"/>
    <x v="2"/>
  </r>
  <r>
    <s v="H"/>
    <x v="2"/>
    <x v="2"/>
  </r>
  <r>
    <s v="H"/>
    <x v="9"/>
    <x v="3"/>
  </r>
  <r>
    <s v="H"/>
    <x v="27"/>
    <x v="0"/>
  </r>
  <r>
    <s v="M"/>
    <x v="26"/>
    <x v="0"/>
  </r>
  <r>
    <s v="M"/>
    <x v="29"/>
    <x v="2"/>
  </r>
  <r>
    <s v="H"/>
    <x v="27"/>
    <x v="0"/>
  </r>
  <r>
    <s v="M"/>
    <x v="56"/>
    <x v="2"/>
  </r>
  <r>
    <s v="H"/>
    <x v="6"/>
    <x v="0"/>
  </r>
  <r>
    <s v="M"/>
    <x v="38"/>
    <x v="2"/>
  </r>
  <r>
    <s v="H"/>
    <x v="57"/>
    <x v="0"/>
  </r>
  <r>
    <s v="M"/>
    <x v="58"/>
    <x v="1"/>
  </r>
  <r>
    <s v="M"/>
    <x v="55"/>
    <x v="1"/>
  </r>
  <r>
    <s v="M"/>
    <x v="59"/>
    <x v="3"/>
  </r>
  <r>
    <s v="M"/>
    <x v="40"/>
    <x v="1"/>
  </r>
  <r>
    <s v="M"/>
    <x v="33"/>
    <x v="0"/>
  </r>
  <r>
    <s v="H"/>
    <x v="34"/>
    <x v="1"/>
  </r>
  <r>
    <s v="M"/>
    <x v="53"/>
    <x v="1"/>
  </r>
  <r>
    <s v="H"/>
    <x v="2"/>
    <x v="0"/>
  </r>
  <r>
    <s v="M"/>
    <x v="60"/>
    <x v="0"/>
  </r>
  <r>
    <s v="H"/>
    <x v="52"/>
    <x v="2"/>
  </r>
  <r>
    <s v="M"/>
    <x v="57"/>
    <x v="3"/>
  </r>
  <r>
    <s v="M"/>
    <x v="61"/>
    <x v="2"/>
  </r>
  <r>
    <s v="H"/>
    <x v="34"/>
    <x v="1"/>
  </r>
  <r>
    <s v="M"/>
    <x v="62"/>
    <x v="1"/>
  </r>
  <r>
    <s v="M"/>
    <x v="63"/>
    <x v="2"/>
  </r>
  <r>
    <s v="H"/>
    <x v="55"/>
    <x v="1"/>
  </r>
  <r>
    <s v="M"/>
    <x v="33"/>
    <x v="0"/>
  </r>
  <r>
    <s v="H"/>
    <x v="53"/>
    <x v="2"/>
  </r>
  <r>
    <s v="H"/>
    <x v="55"/>
    <x v="0"/>
  </r>
  <r>
    <s v="M"/>
    <x v="10"/>
    <x v="3"/>
  </r>
  <r>
    <s v="M"/>
    <x v="64"/>
    <x v="1"/>
  </r>
  <r>
    <s v="H"/>
    <x v="2"/>
    <x v="3"/>
  </r>
  <r>
    <s v="M"/>
    <x v="27"/>
    <x v="2"/>
  </r>
  <r>
    <s v="M"/>
    <x v="21"/>
    <x v="0"/>
  </r>
  <r>
    <s v="H"/>
    <x v="17"/>
    <x v="1"/>
  </r>
  <r>
    <s v="H"/>
    <x v="39"/>
    <x v="1"/>
  </r>
  <r>
    <s v="H"/>
    <x v="18"/>
    <x v="3"/>
  </r>
  <r>
    <s v="M"/>
    <x v="56"/>
    <x v="2"/>
  </r>
  <r>
    <s v="H"/>
    <x v="57"/>
    <x v="2"/>
  </r>
  <r>
    <s v="M"/>
    <x v="38"/>
    <x v="1"/>
  </r>
  <r>
    <s v="M"/>
    <x v="17"/>
    <x v="2"/>
  </r>
  <r>
    <s v="H"/>
    <x v="17"/>
    <x v="3"/>
  </r>
  <r>
    <s v="H"/>
    <x v="10"/>
    <x v="2"/>
  </r>
  <r>
    <s v="M"/>
    <x v="63"/>
    <x v="2"/>
  </r>
  <r>
    <s v="H"/>
    <x v="27"/>
    <x v="0"/>
  </r>
  <r>
    <s v="H"/>
    <x v="45"/>
    <x v="3"/>
  </r>
  <r>
    <s v="M"/>
    <x v="12"/>
    <x v="2"/>
  </r>
  <r>
    <s v="M"/>
    <x v="3"/>
    <x v="2"/>
  </r>
  <r>
    <s v="H"/>
    <x v="30"/>
    <x v="2"/>
  </r>
  <r>
    <s v="H"/>
    <x v="22"/>
    <x v="0"/>
  </r>
  <r>
    <s v="H"/>
    <x v="36"/>
    <x v="2"/>
  </r>
  <r>
    <s v="M"/>
    <x v="44"/>
    <x v="0"/>
  </r>
  <r>
    <s v="H"/>
    <x v="40"/>
    <x v="0"/>
  </r>
  <r>
    <s v="M"/>
    <x v="43"/>
    <x v="2"/>
  </r>
  <r>
    <s v="H"/>
    <x v="20"/>
    <x v="0"/>
  </r>
  <r>
    <s v="H"/>
    <x v="15"/>
    <x v="3"/>
  </r>
  <r>
    <s v="H"/>
    <x v="15"/>
    <x v="1"/>
  </r>
  <r>
    <s v="H"/>
    <x v="1"/>
    <x v="0"/>
  </r>
  <r>
    <s v="M"/>
    <x v="47"/>
    <x v="2"/>
  </r>
  <r>
    <s v="H"/>
    <x v="59"/>
    <x v="0"/>
  </r>
  <r>
    <s v="H"/>
    <x v="40"/>
    <x v="2"/>
  </r>
  <r>
    <s v="H"/>
    <x v="18"/>
    <x v="0"/>
  </r>
  <r>
    <s v="H"/>
    <x v="22"/>
    <x v="0"/>
  </r>
  <r>
    <s v="M"/>
    <x v="28"/>
    <x v="1"/>
  </r>
  <r>
    <s v="M"/>
    <x v="45"/>
    <x v="3"/>
  </r>
  <r>
    <s v="H"/>
    <x v="1"/>
    <x v="2"/>
  </r>
  <r>
    <s v="M"/>
    <x v="3"/>
    <x v="0"/>
  </r>
  <r>
    <s v="H"/>
    <x v="12"/>
    <x v="1"/>
  </r>
  <r>
    <s v="M"/>
    <x v="52"/>
    <x v="1"/>
  </r>
  <r>
    <s v="M"/>
    <x v="44"/>
    <x v="1"/>
  </r>
  <r>
    <s v="M"/>
    <x v="65"/>
    <x v="1"/>
  </r>
  <r>
    <s v="H"/>
    <x v="41"/>
    <x v="1"/>
  </r>
  <r>
    <s v="H"/>
    <x v="57"/>
    <x v="0"/>
  </r>
  <r>
    <s v="H"/>
    <x v="50"/>
    <x v="0"/>
  </r>
  <r>
    <s v="H"/>
    <x v="36"/>
    <x v="1"/>
  </r>
  <r>
    <s v="H"/>
    <x v="7"/>
    <x v="1"/>
  </r>
  <r>
    <s v="M"/>
    <x v="40"/>
    <x v="2"/>
  </r>
  <r>
    <s v="H"/>
    <x v="66"/>
    <x v="2"/>
  </r>
  <r>
    <s v="M"/>
    <x v="9"/>
    <x v="2"/>
  </r>
  <r>
    <s v="H"/>
    <x v="47"/>
    <x v="2"/>
  </r>
  <r>
    <s v="H"/>
    <x v="55"/>
    <x v="3"/>
  </r>
  <r>
    <s v="M"/>
    <x v="62"/>
    <x v="3"/>
  </r>
  <r>
    <s v="M"/>
    <x v="64"/>
    <x v="1"/>
  </r>
  <r>
    <s v="M"/>
    <x v="20"/>
    <x v="3"/>
  </r>
  <r>
    <s v="M"/>
    <x v="32"/>
    <x v="0"/>
  </r>
  <r>
    <s v="M"/>
    <x v="60"/>
    <x v="1"/>
  </r>
  <r>
    <s v="M"/>
    <x v="31"/>
    <x v="3"/>
  </r>
  <r>
    <s v="M"/>
    <x v="15"/>
    <x v="1"/>
  </r>
  <r>
    <s v="H"/>
    <x v="22"/>
    <x v="0"/>
  </r>
  <r>
    <s v="M"/>
    <x v="13"/>
    <x v="2"/>
  </r>
  <r>
    <s v="M"/>
    <x v="9"/>
    <x v="2"/>
  </r>
  <r>
    <s v="H"/>
    <x v="15"/>
    <x v="3"/>
  </r>
  <r>
    <s v="H"/>
    <x v="1"/>
    <x v="2"/>
  </r>
  <r>
    <s v="H"/>
    <x v="31"/>
    <x v="2"/>
  </r>
  <r>
    <s v="H"/>
    <x v="20"/>
    <x v="3"/>
  </r>
  <r>
    <s v="H"/>
    <x v="32"/>
    <x v="2"/>
  </r>
  <r>
    <s v="M"/>
    <x v="51"/>
    <x v="0"/>
  </r>
  <r>
    <s v="M"/>
    <x v="1"/>
    <x v="1"/>
  </r>
  <r>
    <s v="H"/>
    <x v="63"/>
    <x v="1"/>
  </r>
  <r>
    <s v="M"/>
    <x v="61"/>
    <x v="2"/>
  </r>
  <r>
    <s v="M"/>
    <x v="67"/>
    <x v="3"/>
  </r>
  <r>
    <s v="H"/>
    <x v="50"/>
    <x v="0"/>
  </r>
  <r>
    <s v="M"/>
    <x v="2"/>
    <x v="2"/>
  </r>
  <r>
    <s v="M"/>
    <x v="68"/>
    <x v="2"/>
  </r>
  <r>
    <s v="M"/>
    <x v="18"/>
    <x v="2"/>
  </r>
  <r>
    <s v="M"/>
    <x v="69"/>
    <x v="0"/>
  </r>
  <r>
    <s v="H"/>
    <x v="18"/>
    <x v="2"/>
  </r>
  <r>
    <s v="M"/>
    <x v="0"/>
    <x v="2"/>
  </r>
  <r>
    <s v="H"/>
    <x v="11"/>
    <x v="0"/>
  </r>
  <r>
    <s v="M"/>
    <x v="49"/>
    <x v="0"/>
  </r>
  <r>
    <s v="M"/>
    <x v="63"/>
    <x v="1"/>
  </r>
  <r>
    <s v="M"/>
    <x v="29"/>
    <x v="1"/>
  </r>
  <r>
    <s v="H"/>
    <x v="40"/>
    <x v="3"/>
  </r>
  <r>
    <s v="M"/>
    <x v="68"/>
    <x v="2"/>
  </r>
  <r>
    <s v="H"/>
    <x v="14"/>
    <x v="3"/>
  </r>
  <r>
    <s v="M"/>
    <x v="35"/>
    <x v="3"/>
  </r>
  <r>
    <s v="H"/>
    <x v="57"/>
    <x v="1"/>
  </r>
  <r>
    <s v="H"/>
    <x v="13"/>
    <x v="3"/>
  </r>
  <r>
    <s v="M"/>
    <x v="24"/>
    <x v="1"/>
  </r>
  <r>
    <s v="H"/>
    <x v="33"/>
    <x v="0"/>
  </r>
  <r>
    <s v="M"/>
    <x v="20"/>
    <x v="0"/>
  </r>
  <r>
    <s v="M"/>
    <x v="61"/>
    <x v="2"/>
  </r>
  <r>
    <s v="H"/>
    <x v="52"/>
    <x v="2"/>
  </r>
  <r>
    <s v="H"/>
    <x v="19"/>
    <x v="2"/>
  </r>
  <r>
    <s v="H"/>
    <x v="43"/>
    <x v="2"/>
  </r>
  <r>
    <s v="H"/>
    <x v="51"/>
    <x v="2"/>
  </r>
  <r>
    <s v="H"/>
    <x v="35"/>
    <x v="2"/>
  </r>
  <r>
    <s v="H"/>
    <x v="21"/>
    <x v="1"/>
  </r>
  <r>
    <s v="H"/>
    <x v="9"/>
    <x v="1"/>
  </r>
  <r>
    <s v="H"/>
    <x v="15"/>
    <x v="2"/>
  </r>
  <r>
    <s v="M"/>
    <x v="41"/>
    <x v="2"/>
  </r>
  <r>
    <s v="H"/>
    <x v="1"/>
    <x v="1"/>
  </r>
  <r>
    <s v="M"/>
    <x v="64"/>
    <x v="2"/>
  </r>
  <r>
    <s v="M"/>
    <x v="33"/>
    <x v="1"/>
  </r>
  <r>
    <s v="M"/>
    <x v="3"/>
    <x v="2"/>
  </r>
  <r>
    <s v="M"/>
    <x v="37"/>
    <x v="2"/>
  </r>
  <r>
    <s v="H"/>
    <x v="0"/>
    <x v="0"/>
  </r>
  <r>
    <s v="H"/>
    <x v="18"/>
    <x v="3"/>
  </r>
  <r>
    <s v="H"/>
    <x v="38"/>
    <x v="2"/>
  </r>
  <r>
    <s v="H"/>
    <x v="33"/>
    <x v="2"/>
  </r>
  <r>
    <s v="M"/>
    <x v="51"/>
    <x v="3"/>
  </r>
  <r>
    <s v="H"/>
    <x v="57"/>
    <x v="3"/>
  </r>
  <r>
    <s v="H"/>
    <x v="58"/>
    <x v="2"/>
  </r>
  <r>
    <s v="H"/>
    <x v="28"/>
    <x v="3"/>
  </r>
  <r>
    <s v="H"/>
    <x v="18"/>
    <x v="0"/>
  </r>
  <r>
    <s v="H"/>
    <x v="52"/>
    <x v="0"/>
  </r>
  <r>
    <s v="M"/>
    <x v="13"/>
    <x v="3"/>
  </r>
  <r>
    <s v="M"/>
    <x v="67"/>
    <x v="0"/>
  </r>
  <r>
    <s v="M"/>
    <x v="33"/>
    <x v="2"/>
  </r>
  <r>
    <s v="M"/>
    <x v="7"/>
    <x v="0"/>
  </r>
  <r>
    <s v="M"/>
    <x v="23"/>
    <x v="1"/>
  </r>
  <r>
    <s v="M"/>
    <x v="6"/>
    <x v="2"/>
  </r>
  <r>
    <s v="M"/>
    <x v="48"/>
    <x v="2"/>
  </r>
  <r>
    <s v="M"/>
    <x v="20"/>
    <x v="1"/>
  </r>
  <r>
    <s v="H"/>
    <x v="31"/>
    <x v="2"/>
  </r>
  <r>
    <s v="M"/>
    <x v="63"/>
    <x v="3"/>
  </r>
  <r>
    <s v="M"/>
    <x v="28"/>
    <x v="2"/>
  </r>
  <r>
    <s v="H"/>
    <x v="47"/>
    <x v="2"/>
  </r>
  <r>
    <s v="M"/>
    <x v="37"/>
    <x v="2"/>
  </r>
  <r>
    <s v="H"/>
    <x v="61"/>
    <x v="1"/>
  </r>
  <r>
    <s v="H"/>
    <x v="4"/>
    <x v="2"/>
  </r>
  <r>
    <s v="H"/>
    <x v="59"/>
    <x v="2"/>
  </r>
  <r>
    <s v="H"/>
    <x v="38"/>
    <x v="0"/>
  </r>
  <r>
    <s v="M"/>
    <x v="61"/>
    <x v="1"/>
  </r>
  <r>
    <s v="H"/>
    <x v="40"/>
    <x v="3"/>
  </r>
  <r>
    <s v="M"/>
    <x v="42"/>
    <x v="2"/>
  </r>
  <r>
    <s v="M"/>
    <x v="41"/>
    <x v="3"/>
  </r>
  <r>
    <s v="H"/>
    <x v="60"/>
    <x v="2"/>
  </r>
  <r>
    <s v="M"/>
    <x v="2"/>
    <x v="1"/>
  </r>
  <r>
    <s v="H"/>
    <x v="9"/>
    <x v="3"/>
  </r>
  <r>
    <s v="H"/>
    <x v="57"/>
    <x v="1"/>
  </r>
  <r>
    <s v="H"/>
    <x v="40"/>
    <x v="3"/>
  </r>
  <r>
    <s v="M"/>
    <x v="40"/>
    <x v="1"/>
  </r>
  <r>
    <s v="H"/>
    <x v="12"/>
    <x v="0"/>
  </r>
  <r>
    <s v="H"/>
    <x v="35"/>
    <x v="3"/>
  </r>
  <r>
    <s v="M"/>
    <x v="58"/>
    <x v="2"/>
  </r>
  <r>
    <s v="M"/>
    <x v="53"/>
    <x v="3"/>
  </r>
  <r>
    <s v="H"/>
    <x v="21"/>
    <x v="1"/>
  </r>
  <r>
    <s v="M"/>
    <x v="38"/>
    <x v="1"/>
  </r>
  <r>
    <s v="M"/>
    <x v="30"/>
    <x v="3"/>
  </r>
  <r>
    <s v="H"/>
    <x v="59"/>
    <x v="3"/>
  </r>
  <r>
    <s v="H"/>
    <x v="65"/>
    <x v="2"/>
  </r>
  <r>
    <s v="M"/>
    <x v="1"/>
    <x v="2"/>
  </r>
  <r>
    <s v="H"/>
    <x v="25"/>
    <x v="0"/>
  </r>
  <r>
    <s v="H"/>
    <x v="29"/>
    <x v="1"/>
  </r>
  <r>
    <s v="H"/>
    <x v="17"/>
    <x v="0"/>
  </r>
  <r>
    <s v="M"/>
    <x v="34"/>
    <x v="1"/>
  </r>
  <r>
    <s v="H"/>
    <x v="62"/>
    <x v="2"/>
  </r>
  <r>
    <s v="H"/>
    <x v="37"/>
    <x v="1"/>
  </r>
  <r>
    <s v="H"/>
    <x v="38"/>
    <x v="2"/>
  </r>
  <r>
    <s v="M"/>
    <x v="17"/>
    <x v="3"/>
  </r>
  <r>
    <s v="H"/>
    <x v="50"/>
    <x v="2"/>
  </r>
  <r>
    <s v="H"/>
    <x v="44"/>
    <x v="0"/>
  </r>
  <r>
    <s v="H"/>
    <x v="7"/>
    <x v="0"/>
  </r>
  <r>
    <s v="M"/>
    <x v="14"/>
    <x v="2"/>
  </r>
  <r>
    <s v="H"/>
    <x v="10"/>
    <x v="2"/>
  </r>
  <r>
    <s v="H"/>
    <x v="22"/>
    <x v="0"/>
  </r>
  <r>
    <s v="H"/>
    <x v="31"/>
    <x v="3"/>
  </r>
  <r>
    <s v="H"/>
    <x v="0"/>
    <x v="2"/>
  </r>
  <r>
    <s v="M"/>
    <x v="13"/>
    <x v="3"/>
  </r>
  <r>
    <s v="H"/>
    <x v="16"/>
    <x v="3"/>
  </r>
  <r>
    <s v="H"/>
    <x v="0"/>
    <x v="1"/>
  </r>
  <r>
    <s v="H"/>
    <x v="38"/>
    <x v="3"/>
  </r>
  <r>
    <s v="M"/>
    <x v="4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</r>
  <r>
    <x v="1"/>
    <x v="1"/>
    <x v="0"/>
  </r>
  <r>
    <x v="2"/>
    <x v="0"/>
    <x v="0"/>
  </r>
  <r>
    <x v="3"/>
    <x v="0"/>
    <x v="1"/>
  </r>
  <r>
    <x v="4"/>
    <x v="1"/>
    <x v="0"/>
  </r>
  <r>
    <x v="5"/>
    <x v="1"/>
    <x v="1"/>
  </r>
  <r>
    <x v="6"/>
    <x v="0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</r>
  <r>
    <x v="1"/>
    <x v="1"/>
  </r>
  <r>
    <x v="0"/>
    <x v="2"/>
  </r>
  <r>
    <x v="1"/>
    <x v="3"/>
  </r>
  <r>
    <x v="0"/>
    <x v="4"/>
  </r>
  <r>
    <x v="1"/>
    <x v="5"/>
  </r>
  <r>
    <x v="1"/>
    <x v="6"/>
  </r>
  <r>
    <x v="1"/>
    <x v="7"/>
  </r>
  <r>
    <x v="1"/>
    <x v="8"/>
  </r>
  <r>
    <x v="0"/>
    <x v="9"/>
  </r>
  <r>
    <x v="0"/>
    <x v="10"/>
  </r>
  <r>
    <x v="0"/>
    <x v="11"/>
  </r>
  <r>
    <x v="0"/>
    <x v="12"/>
  </r>
  <r>
    <x v="1"/>
    <x v="1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d v="2020-11-04T10:36:07"/>
    <x v="0"/>
    <x v="0"/>
    <s v="Malas"/>
    <d v="2002-02-26T00:00:00"/>
    <x v="0"/>
    <n v="50015"/>
    <x v="0"/>
  </r>
  <r>
    <d v="2020-11-04T10:37:39"/>
    <x v="0"/>
    <x v="1"/>
    <s v="Buenas"/>
    <d v="2002-02-09T00:00:00"/>
    <x v="0"/>
    <n v="50011"/>
    <x v="1"/>
  </r>
  <r>
    <d v="2020-11-04T10:39:37"/>
    <x v="0"/>
    <x v="1"/>
    <s v="Muy malas"/>
    <d v="2002-05-01T00:00:00"/>
    <x v="0"/>
    <n v="50009"/>
    <x v="1"/>
  </r>
  <r>
    <d v="2020-11-04T10:40:08"/>
    <x v="0"/>
    <x v="1"/>
    <s v="Buenas"/>
    <d v="2002-04-17T00:00:00"/>
    <x v="0"/>
    <n v="22001"/>
    <x v="1"/>
  </r>
  <r>
    <d v="2020-11-04T10:40:22"/>
    <x v="0"/>
    <x v="0"/>
    <s v="Regulares"/>
    <d v="2001-09-18T00:00:00"/>
    <x v="1"/>
    <n v="22001"/>
    <x v="0"/>
  </r>
  <r>
    <d v="2020-11-04T10:40:24"/>
    <x v="0"/>
    <x v="0"/>
    <s v="Regulares"/>
    <d v="2001-06-04T00:00:00"/>
    <x v="1"/>
    <n v="50290"/>
    <x v="1"/>
  </r>
  <r>
    <d v="2020-11-04T10:40:45"/>
    <x v="0"/>
    <x v="1"/>
    <s v="Regulares"/>
    <d v="2002-05-10T00:00:00"/>
    <x v="0"/>
    <n v="50002"/>
    <x v="1"/>
  </r>
  <r>
    <d v="2020-11-04T10:40:54"/>
    <x v="0"/>
    <x v="0"/>
    <s v="Regulares"/>
    <d v="2002-05-17T00:00:00"/>
    <x v="0"/>
    <n v="50008"/>
    <x v="1"/>
  </r>
  <r>
    <d v="2020-11-04T10:40:57"/>
    <x v="0"/>
    <x v="1"/>
    <s v="Buenas"/>
    <d v="2002-05-31T00:00:00"/>
    <x v="0"/>
    <n v="50017"/>
    <x v="1"/>
  </r>
  <r>
    <d v="2020-11-04T10:41:00"/>
    <x v="0"/>
    <x v="1"/>
    <s v="Muy malas"/>
    <d v="1999-07-06T00:00:00"/>
    <x v="2"/>
    <n v="50600"/>
    <x v="1"/>
  </r>
  <r>
    <d v="2020-11-04T10:41:01"/>
    <x v="1"/>
    <x v="0"/>
    <s v="Buenas"/>
    <d v="1997-05-04T00:00:00"/>
    <x v="3"/>
    <n v="50017"/>
    <x v="1"/>
  </r>
  <r>
    <d v="2020-11-04T10:41:01"/>
    <x v="0"/>
    <x v="1"/>
    <s v="Malas"/>
    <d v="2002-03-01T00:00:00"/>
    <x v="0"/>
    <n v="50007"/>
    <x v="1"/>
  </r>
  <r>
    <d v="2020-11-04T10:41:06"/>
    <x v="0"/>
    <x v="0"/>
    <s v="Regulares"/>
    <d v="2002-08-16T00:00:00"/>
    <x v="0"/>
    <n v="50180"/>
    <x v="1"/>
  </r>
  <r>
    <d v="2020-11-04T10:41:07"/>
    <x v="0"/>
    <x v="0"/>
    <s v="Malas"/>
    <d v="2002-12-22T00:00:00"/>
    <x v="4"/>
    <n v="50003"/>
    <x v="1"/>
  </r>
  <r>
    <d v="2020-11-04T10:41:08"/>
    <x v="0"/>
    <x v="1"/>
    <s v="Muy malas"/>
    <d v="2002-10-07T00:00:00"/>
    <x v="0"/>
    <n v="31239"/>
    <x v="0"/>
  </r>
  <r>
    <d v="2020-11-04T10:41:13"/>
    <x v="0"/>
    <x v="0"/>
    <s v="Regulares"/>
    <d v="2002-07-04T00:00:00"/>
    <x v="0"/>
    <n v="50011"/>
    <x v="0"/>
  </r>
  <r>
    <d v="2020-11-04T10:41:16"/>
    <x v="0"/>
    <x v="0"/>
    <s v="Regulares"/>
    <d v="2001-03-14T00:00:00"/>
    <x v="1"/>
    <n v="50014"/>
    <x v="0"/>
  </r>
  <r>
    <d v="2020-11-04T10:41:18"/>
    <x v="0"/>
    <x v="0"/>
    <s v="Muy malas"/>
    <d v="2002-06-18T00:00:00"/>
    <x v="0"/>
    <n v="22600"/>
    <x v="1"/>
  </r>
  <r>
    <d v="2020-11-04T10:41:21"/>
    <x v="1"/>
    <x v="0"/>
    <s v="Buenas"/>
    <d v="2002-06-19T00:00:00"/>
    <x v="0"/>
    <n v="50013"/>
    <x v="1"/>
  </r>
  <r>
    <d v="2020-11-04T10:41:29"/>
    <x v="1"/>
    <x v="1"/>
    <s v="Muy malas"/>
    <d v="2002-09-28T00:00:00"/>
    <x v="0"/>
    <n v="50007"/>
    <x v="0"/>
  </r>
  <r>
    <d v="2020-11-04T10:41:30"/>
    <x v="0"/>
    <x v="0"/>
    <s v="Malas"/>
    <d v="1999-01-25T00:00:00"/>
    <x v="2"/>
    <n v="50015"/>
    <x v="1"/>
  </r>
  <r>
    <d v="2020-11-04T10:41:33"/>
    <x v="0"/>
    <x v="0"/>
    <s v="Buenas"/>
    <d v="2002-09-25T00:00:00"/>
    <x v="0"/>
    <n v="50013"/>
    <x v="0"/>
  </r>
  <r>
    <d v="2020-11-04T10:41:35"/>
    <x v="0"/>
    <x v="0"/>
    <s v="Malas"/>
    <d v="2002-09-05T00:00:00"/>
    <x v="0"/>
    <n v="50021"/>
    <x v="1"/>
  </r>
  <r>
    <d v="2020-11-04T10:41:40"/>
    <x v="0"/>
    <x v="0"/>
    <s v="Regulares"/>
    <d v="2002-04-27T00:00:00"/>
    <x v="0"/>
    <n v="50260"/>
    <x v="1"/>
  </r>
  <r>
    <d v="2020-11-04T10:41:41"/>
    <x v="0"/>
    <x v="0"/>
    <s v="Regulares"/>
    <d v="2002-06-20T00:00:00"/>
    <x v="0"/>
    <n v="50018"/>
    <x v="0"/>
  </r>
  <r>
    <d v="2020-11-04T10:41:43"/>
    <x v="0"/>
    <x v="2"/>
    <s v="Malas"/>
    <d v="2002-04-05T00:00:00"/>
    <x v="0"/>
    <n v="50007"/>
    <x v="1"/>
  </r>
  <r>
    <d v="2020-11-04T10:41:43"/>
    <x v="0"/>
    <x v="1"/>
    <s v="Malas"/>
    <d v="2002-03-25T00:00:00"/>
    <x v="0"/>
    <n v="50001"/>
    <x v="1"/>
  </r>
  <r>
    <d v="2020-11-04T10:41:45"/>
    <x v="0"/>
    <x v="1"/>
    <s v="Muy malas"/>
    <d v="2002-02-26T00:00:00"/>
    <x v="0"/>
    <n v="50693"/>
    <x v="1"/>
  </r>
  <r>
    <d v="2020-11-04T10:41:50"/>
    <x v="0"/>
    <x v="0"/>
    <s v="Regulares"/>
    <d v="2002-05-28T00:00:00"/>
    <x v="0"/>
    <n v="50003"/>
    <x v="0"/>
  </r>
  <r>
    <d v="2020-11-04T10:41:53"/>
    <x v="0"/>
    <x v="0"/>
    <s v="Malas"/>
    <d v="2002-07-16T00:00:00"/>
    <x v="0"/>
    <n v="50015"/>
    <x v="0"/>
  </r>
  <r>
    <d v="2020-11-04T10:41:55"/>
    <x v="0"/>
    <x v="1"/>
    <s v="Regulares"/>
    <d v="2002-07-23T00:00:00"/>
    <x v="0"/>
    <n v="50180"/>
    <x v="0"/>
  </r>
  <r>
    <d v="2020-11-04T10:42:08"/>
    <x v="0"/>
    <x v="0"/>
    <s v="Regulares"/>
    <d v="2002-12-12T00:00:00"/>
    <x v="4"/>
    <n v="50003"/>
    <x v="1"/>
  </r>
  <r>
    <d v="2020-11-04T10:42:09"/>
    <x v="0"/>
    <x v="1"/>
    <s v="Malas"/>
    <d v="2002-12-05T00:00:00"/>
    <x v="4"/>
    <n v="50018"/>
    <x v="0"/>
  </r>
  <r>
    <d v="2020-11-04T10:42:11"/>
    <x v="1"/>
    <x v="1"/>
    <s v="Muy malas"/>
    <d v="2002-08-16T00:00:00"/>
    <x v="0"/>
    <n v="50015"/>
    <x v="1"/>
  </r>
  <r>
    <d v="2020-11-04T10:42:16"/>
    <x v="1"/>
    <x v="1"/>
    <s v="Regulares"/>
    <d v="2000-10-27T00:00:00"/>
    <x v="5"/>
    <n v="50010"/>
    <x v="0"/>
  </r>
  <r>
    <d v="2020-11-04T10:42:41"/>
    <x v="1"/>
    <x v="0"/>
    <s v="Regulares"/>
    <d v="2002-05-16T00:00:00"/>
    <x v="0"/>
    <n v="50015"/>
    <x v="0"/>
  </r>
  <r>
    <d v="2020-11-04T10:42:53"/>
    <x v="0"/>
    <x v="0"/>
    <s v="Buenas"/>
    <d v="2002-06-11T00:00:00"/>
    <x v="0"/>
    <n v="50600"/>
    <x v="1"/>
  </r>
  <r>
    <d v="2020-11-04T10:42:54"/>
    <x v="0"/>
    <x v="0"/>
    <s v="Regulares"/>
    <d v="2002-05-13T00:00:00"/>
    <x v="0"/>
    <n v="50003"/>
    <x v="1"/>
  </r>
  <r>
    <d v="2020-11-04T10:43:00"/>
    <x v="1"/>
    <x v="1"/>
    <s v="Regulares"/>
    <d v="2002-01-21T00:00:00"/>
    <x v="0"/>
    <n v="50018"/>
    <x v="2"/>
  </r>
  <r>
    <d v="2020-11-04T10:43:10"/>
    <x v="0"/>
    <x v="0"/>
    <s v="Buenas"/>
    <d v="2002-03-24T00:00:00"/>
    <x v="0"/>
    <n v="31500"/>
    <x v="0"/>
  </r>
  <r>
    <d v="2020-11-04T10:43:13"/>
    <x v="0"/>
    <x v="3"/>
    <s v="Muy malas"/>
    <d v="2002-03-06T00:00:00"/>
    <x v="0"/>
    <n v="50300"/>
    <x v="3"/>
  </r>
  <r>
    <d v="2020-11-04T10:43:18"/>
    <x v="0"/>
    <x v="3"/>
    <s v="Muy malas"/>
    <d v="2020-11-22T00:00:00"/>
    <x v="6"/>
    <n v="50004"/>
    <x v="0"/>
  </r>
  <r>
    <d v="2020-11-04T10:43:25"/>
    <x v="0"/>
    <x v="0"/>
    <s v="Excelentes"/>
    <d v="2001-09-04T00:00:00"/>
    <x v="1"/>
    <n v="50196"/>
    <x v="0"/>
  </r>
  <r>
    <d v="2020-11-04T10:43:42"/>
    <x v="0"/>
    <x v="0"/>
    <s v="Buenas"/>
    <d v="2002-03-14T00:00:00"/>
    <x v="0"/>
    <n v="50600"/>
    <x v="1"/>
  </r>
  <r>
    <d v="2020-11-04T10:43:46"/>
    <x v="0"/>
    <x v="0"/>
    <s v="Regulares"/>
    <d v="2002-11-09T00:00:00"/>
    <x v="4"/>
    <n v="50015"/>
    <x v="0"/>
  </r>
  <r>
    <d v="2020-11-04T10:44:00"/>
    <x v="0"/>
    <x v="1"/>
    <s v="Regulares"/>
    <d v="2002-01-31T00:00:00"/>
    <x v="0"/>
    <n v="50180"/>
    <x v="0"/>
  </r>
  <r>
    <d v="2020-11-04T10:44:08"/>
    <x v="0"/>
    <x v="0"/>
    <s v="Regulares"/>
    <d v="2001-12-17T00:00:00"/>
    <x v="0"/>
    <n v="50002"/>
    <x v="0"/>
  </r>
  <r>
    <d v="2020-11-04T10:44:09"/>
    <x v="0"/>
    <x v="0"/>
    <s v="Malas"/>
    <d v="2002-08-12T00:00:00"/>
    <x v="0"/>
    <n v="50004"/>
    <x v="0"/>
  </r>
  <r>
    <d v="2020-11-04T10:44:26"/>
    <x v="0"/>
    <x v="0"/>
    <s v="Muy malas"/>
    <d v="2002-05-20T00:00:00"/>
    <x v="0"/>
    <n v="50180"/>
    <x v="0"/>
  </r>
  <r>
    <d v="2020-11-04T10:45:06"/>
    <x v="0"/>
    <x v="1"/>
    <s v="Malas"/>
    <d v="2001-10-28T00:00:00"/>
    <x v="1"/>
    <n v="50004"/>
    <x v="1"/>
  </r>
  <r>
    <d v="2020-11-04T10:45:44"/>
    <x v="0"/>
    <x v="1"/>
    <s v="Muy malas"/>
    <d v="2002-11-06T00:00:00"/>
    <x v="4"/>
    <n v="50008"/>
    <x v="0"/>
  </r>
  <r>
    <d v="2020-11-04T10:45:58"/>
    <x v="0"/>
    <x v="0"/>
    <s v="Regulares"/>
    <d v="2001-04-16T00:00:00"/>
    <x v="1"/>
    <n v="50017"/>
    <x v="1"/>
  </r>
  <r>
    <d v="2020-11-04T10:45:58"/>
    <x v="0"/>
    <x v="1"/>
    <s v="Muy malas"/>
    <d v="2002-12-26T00:00:00"/>
    <x v="4"/>
    <n v="50720"/>
    <x v="0"/>
  </r>
  <r>
    <d v="2020-11-04T10:45:59"/>
    <x v="0"/>
    <x v="1"/>
    <s v="Malas"/>
    <d v="2002-05-25T00:00:00"/>
    <x v="0"/>
    <n v="50006"/>
    <x v="0"/>
  </r>
  <r>
    <d v="2020-11-04T10:46:05"/>
    <x v="0"/>
    <x v="0"/>
    <s v="Buenas"/>
    <d v="2002-06-10T00:00:00"/>
    <x v="0"/>
    <n v="50002"/>
    <x v="2"/>
  </r>
  <r>
    <d v="2020-11-04T10:46:31"/>
    <x v="0"/>
    <x v="0"/>
    <s v="Regulares"/>
    <d v="2000-06-15T00:00:00"/>
    <x v="5"/>
    <n v="50006"/>
    <x v="1"/>
  </r>
  <r>
    <d v="2020-11-04T10:46:48"/>
    <x v="1"/>
    <x v="0"/>
    <s v="Regulares"/>
    <d v="2002-06-05T00:00:00"/>
    <x v="0"/>
    <n v="50007"/>
    <x v="0"/>
  </r>
  <r>
    <d v="2020-11-04T10:46:51"/>
    <x v="0"/>
    <x v="1"/>
    <s v="Muy malas"/>
    <d v="1998-08-24T00:00:00"/>
    <x v="7"/>
    <n v="50007"/>
    <x v="1"/>
  </r>
  <r>
    <d v="2020-11-04T10:47:01"/>
    <x v="0"/>
    <x v="0"/>
    <s v="Buenas"/>
    <d v="2002-01-15T00:00:00"/>
    <x v="0"/>
    <n v="50013"/>
    <x v="1"/>
  </r>
  <r>
    <d v="2020-11-04T10:47:47"/>
    <x v="0"/>
    <x v="0"/>
    <s v="Malas"/>
    <d v="2002-11-04T00:00:00"/>
    <x v="0"/>
    <n v="50004"/>
    <x v="1"/>
  </r>
  <r>
    <d v="2020-11-04T10:48:18"/>
    <x v="0"/>
    <x v="1"/>
    <s v="Muy malas"/>
    <d v="1998-05-16T00:00:00"/>
    <x v="7"/>
    <n v="50006"/>
    <x v="0"/>
  </r>
  <r>
    <d v="2020-11-04T10:48:30"/>
    <x v="0"/>
    <x v="1"/>
    <s v="Muy malas"/>
    <d v="2002-12-19T00:00:00"/>
    <x v="4"/>
    <n v="50194"/>
    <x v="1"/>
  </r>
  <r>
    <d v="2020-11-04T10:48:48"/>
    <x v="1"/>
    <x v="1"/>
    <s v="Malas"/>
    <d v="1995-02-24T00:00:00"/>
    <x v="8"/>
    <n v="50007"/>
    <x v="1"/>
  </r>
  <r>
    <d v="2020-11-04T10:50:46"/>
    <x v="0"/>
    <x v="1"/>
    <s v="Muy malas"/>
    <d v="2002-06-22T00:00:00"/>
    <x v="0"/>
    <n v="50007"/>
    <x v="1"/>
  </r>
  <r>
    <d v="2020-11-04T10:51:25"/>
    <x v="0"/>
    <x v="0"/>
    <s v="Muy malas"/>
    <d v="1991-12-19T00:00:00"/>
    <x v="9"/>
    <n v="50018"/>
    <x v="0"/>
  </r>
  <r>
    <d v="2020-11-04T10:52:21"/>
    <x v="0"/>
    <x v="0"/>
    <s v="Regulares"/>
    <d v="2002-07-07T00:00:00"/>
    <x v="0"/>
    <n v="50180"/>
    <x v="0"/>
  </r>
  <r>
    <d v="2020-11-04T10:52:54"/>
    <x v="0"/>
    <x v="1"/>
    <s v="Regulares"/>
    <d v="2002-01-02T00:00:00"/>
    <x v="0"/>
    <n v="50018"/>
    <x v="0"/>
  </r>
  <r>
    <d v="2020-11-04T10:53:04"/>
    <x v="1"/>
    <x v="0"/>
    <s v="Malas"/>
    <d v="2002-04-23T00:00:00"/>
    <x v="0"/>
    <n v="50019"/>
    <x v="1"/>
  </r>
  <r>
    <d v="2020-11-04T10:54:25"/>
    <x v="0"/>
    <x v="3"/>
    <s v="Muy malas"/>
    <d v="1998-09-27T00:00:00"/>
    <x v="7"/>
    <n v="22510"/>
    <x v="0"/>
  </r>
  <r>
    <d v="2020-11-04T10:54:43"/>
    <x v="0"/>
    <x v="0"/>
    <s v="Malas"/>
    <d v="2001-10-24T00:00:00"/>
    <x v="1"/>
    <n v="50011"/>
    <x v="2"/>
  </r>
  <r>
    <d v="2020-11-04T10:56:46"/>
    <x v="0"/>
    <x v="0"/>
    <s v="Malas"/>
    <d v="2000-05-29T00:00:00"/>
    <x v="5"/>
    <n v="50005"/>
    <x v="2"/>
  </r>
  <r>
    <d v="2020-11-04T10:57:09"/>
    <x v="0"/>
    <x v="0"/>
    <s v="Malas"/>
    <d v="2001-09-06T00:00:00"/>
    <x v="1"/>
    <n v="50007"/>
    <x v="1"/>
  </r>
  <r>
    <d v="2020-11-04T11:00:06"/>
    <x v="1"/>
    <x v="1"/>
    <s v="Muy malas"/>
    <d v="2001-11-14T00:00:00"/>
    <x v="0"/>
    <n v="50015"/>
    <x v="1"/>
  </r>
  <r>
    <d v="2020-11-04T11:04:43"/>
    <x v="0"/>
    <x v="0"/>
    <s v="Regulares"/>
    <d v="2000-09-17T00:00:00"/>
    <x v="5"/>
    <n v="5000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784959-5F06-440A-9866-8A577CEDED9A}" name="TablaDinámica3" cacheId="1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:D9" firstHeaderRow="1" firstDataRow="2" firstDataCol="1"/>
  <pivotFields count="3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3">
        <item x="1"/>
        <item x="0"/>
        <item t="default"/>
      </items>
    </pivotField>
    <pivotField axis="axisCol" dataField="1" showAll="0">
      <items count="3">
        <item x="1"/>
        <item x="0"/>
        <item t="default"/>
      </items>
    </pivotField>
  </pivotFields>
  <rowFields count="1">
    <field x="0"/>
  </rowFields>
  <rowItems count="5">
    <i>
      <x v="1"/>
    </i>
    <i>
      <x v="2"/>
    </i>
    <i>
      <x v="3"/>
    </i>
    <i>
      <x v="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uenta de estado de salud" fld="2" subtotal="count" baseField="0" baseItem="0"/>
  </dataFields>
  <chartFormats count="2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EE9DDB-0E60-4B0D-87B5-00AE533A3CEF}" name="TablaDinámica4" cacheId="1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9" firstHeaderRow="1" firstDataRow="1" firstDataCol="1"/>
  <pivotFields count="2">
    <pivotField showAll="0">
      <items count="3">
        <item x="0"/>
        <item x="1"/>
        <item t="default"/>
      </items>
    </pivotField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uenta de edad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8D0000-CAAF-4A5A-8FD4-6C7F41E1F8A0}" name="TablaDinámica5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:F10" firstHeaderRow="1" firstDataRow="2" firstDataCol="1"/>
  <pivotFields count="8">
    <pivotField numFmtId="22" showAll="0"/>
    <pivotField showAll="0"/>
    <pivotField showAll="0"/>
    <pivotField showAll="0"/>
    <pivotField numFmtId="14" showAll="0"/>
    <pivotField axis="axisRow" dataField="1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Col" showAll="0">
      <items count="5">
        <item x="3"/>
        <item x="2"/>
        <item x="0"/>
        <item x="1"/>
        <item t="default"/>
      </items>
    </pivotField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Edad" fld="5" subtotal="count" baseField="5" baseItem="0"/>
  </dataFields>
  <chartFormats count="4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0DD452-768E-4395-95DC-3C6E99A36369}" name="TablaDinámica6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A3:F7" firstHeaderRow="1" firstDataRow="2" firstDataCol="1"/>
  <pivotFields count="8">
    <pivotField numFmtId="22" showAll="0"/>
    <pivotField axis="axisRow" showAll="0">
      <items count="3">
        <item x="1"/>
        <item x="0"/>
        <item t="default"/>
      </items>
    </pivotField>
    <pivotField axis="axisCol" dataField="1" showAll="0">
      <items count="5">
        <item x="0"/>
        <item x="2"/>
        <item x="3"/>
        <item x="1"/>
        <item t="default"/>
      </items>
    </pivotField>
    <pivotField showAll="0"/>
    <pivotField numFmtId="14"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Tus conocimientos del inglés" fld="2" subtotal="count" baseField="0" baseItem="0"/>
  </dataField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78014B-B303-4AAC-808C-05A1A7B228B7}" name="Draaitabel1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>
  <location ref="A3:F12" firstHeaderRow="1" firstDataRow="2" firstDataCol="1"/>
  <pivotFields count="3"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dataField="1" showAll="0">
      <items count="5">
        <item x="1"/>
        <item x="3"/>
        <item x="0"/>
        <item x="2"/>
        <item t="default"/>
      </items>
    </pivotField>
  </pivotFields>
  <rowFields count="1">
    <field x="1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Aantal van contagi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3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zoomScale="175" zoomScaleNormal="175" workbookViewId="0">
      <selection activeCell="G3" sqref="G3"/>
    </sheetView>
  </sheetViews>
  <sheetFormatPr baseColWidth="10" defaultColWidth="9.140625" defaultRowHeight="15" x14ac:dyDescent="0.25"/>
  <sheetData>
    <row r="1" spans="1:14" x14ac:dyDescent="0.25">
      <c r="B1" t="s">
        <v>12</v>
      </c>
      <c r="C1" t="s">
        <v>11</v>
      </c>
      <c r="D1" t="s">
        <v>13</v>
      </c>
      <c r="E1" t="s">
        <v>14</v>
      </c>
      <c r="K1" t="s">
        <v>12</v>
      </c>
      <c r="L1" t="s">
        <v>11</v>
      </c>
      <c r="M1" t="s">
        <v>13</v>
      </c>
      <c r="N1" t="s">
        <v>14</v>
      </c>
    </row>
    <row r="2" spans="1:14" x14ac:dyDescent="0.25">
      <c r="A2" t="s">
        <v>15</v>
      </c>
      <c r="B2" s="4">
        <v>5.4</v>
      </c>
      <c r="C2" s="4">
        <v>1.2</v>
      </c>
      <c r="D2" s="4">
        <v>12.2</v>
      </c>
      <c r="E2" s="4">
        <f>SUM(B2:D2)</f>
        <v>18.8</v>
      </c>
      <c r="J2" t="s">
        <v>15</v>
      </c>
      <c r="K2" s="3">
        <v>4.8611111111111112E-2</v>
      </c>
      <c r="L2" s="3">
        <v>1.3888888888888888E-2</v>
      </c>
      <c r="M2" s="3">
        <v>6.25E-2</v>
      </c>
      <c r="N2" s="11">
        <f t="shared" ref="N2:N8" si="0">SUM(K2:M2)</f>
        <v>0.125</v>
      </c>
    </row>
    <row r="3" spans="1:14" x14ac:dyDescent="0.25">
      <c r="A3" t="s">
        <v>9</v>
      </c>
      <c r="B3" s="4">
        <v>6.1</v>
      </c>
      <c r="C3" s="4">
        <v>1.1000000000000001</v>
      </c>
      <c r="D3" s="4">
        <v>15.3</v>
      </c>
      <c r="E3" s="4">
        <f t="shared" ref="E3:E8" si="1">SUM(B3:D3)</f>
        <v>22.5</v>
      </c>
      <c r="G3" s="13"/>
      <c r="J3" t="s">
        <v>9</v>
      </c>
      <c r="K3" s="3">
        <v>9.0277777777777776E-2</v>
      </c>
      <c r="L3" s="3">
        <v>2.0833333333333332E-2</v>
      </c>
      <c r="M3" s="3">
        <v>3.4722222222222224E-2</v>
      </c>
      <c r="N3" s="11">
        <f t="shared" si="0"/>
        <v>0.14583333333333331</v>
      </c>
    </row>
    <row r="4" spans="1:14" x14ac:dyDescent="0.25">
      <c r="A4" t="s">
        <v>16</v>
      </c>
      <c r="B4" s="4">
        <v>3.5</v>
      </c>
      <c r="C4" s="4">
        <v>6.7</v>
      </c>
      <c r="D4" s="4">
        <v>17.399999999999999</v>
      </c>
      <c r="E4" s="4">
        <f t="shared" si="1"/>
        <v>27.599999999999998</v>
      </c>
      <c r="J4" t="s">
        <v>16</v>
      </c>
      <c r="K4" s="3">
        <v>1.0416666666666666E-2</v>
      </c>
      <c r="L4" s="3">
        <v>3.125E-2</v>
      </c>
      <c r="M4" s="3">
        <v>1.3888888888888888E-2</v>
      </c>
      <c r="N4" s="11">
        <f t="shared" si="0"/>
        <v>5.5555555555555552E-2</v>
      </c>
    </row>
    <row r="5" spans="1:14" x14ac:dyDescent="0.25">
      <c r="A5" t="s">
        <v>17</v>
      </c>
      <c r="B5" s="4"/>
      <c r="C5" s="4"/>
      <c r="D5" s="4"/>
      <c r="E5" s="4">
        <f t="shared" si="1"/>
        <v>0</v>
      </c>
      <c r="J5" t="s">
        <v>17</v>
      </c>
      <c r="K5" s="9"/>
      <c r="L5" s="9"/>
      <c r="M5" s="9"/>
      <c r="N5" s="11">
        <f t="shared" si="0"/>
        <v>0</v>
      </c>
    </row>
    <row r="6" spans="1:14" x14ac:dyDescent="0.25">
      <c r="A6" t="s">
        <v>18</v>
      </c>
      <c r="B6" s="4"/>
      <c r="C6" s="4"/>
      <c r="D6" s="4"/>
      <c r="E6" s="4">
        <f t="shared" si="1"/>
        <v>0</v>
      </c>
      <c r="J6" t="s">
        <v>18</v>
      </c>
      <c r="K6" s="9"/>
      <c r="L6" s="9"/>
      <c r="M6" s="9"/>
      <c r="N6" s="11">
        <f t="shared" si="0"/>
        <v>0</v>
      </c>
    </row>
    <row r="7" spans="1:14" x14ac:dyDescent="0.25">
      <c r="A7" t="s">
        <v>19</v>
      </c>
      <c r="B7" s="4"/>
      <c r="C7" s="4"/>
      <c r="D7" s="4"/>
      <c r="E7" s="4">
        <f t="shared" si="1"/>
        <v>0</v>
      </c>
      <c r="J7" t="s">
        <v>19</v>
      </c>
      <c r="K7" s="9"/>
      <c r="L7" s="9"/>
      <c r="M7" s="9"/>
      <c r="N7" s="11">
        <f t="shared" si="0"/>
        <v>0</v>
      </c>
    </row>
    <row r="8" spans="1:14" x14ac:dyDescent="0.25">
      <c r="A8" t="s">
        <v>10</v>
      </c>
      <c r="B8" s="4"/>
      <c r="C8" s="4"/>
      <c r="D8" s="4"/>
      <c r="E8" s="4">
        <f t="shared" si="1"/>
        <v>0</v>
      </c>
      <c r="J8" t="s">
        <v>10</v>
      </c>
      <c r="K8" s="9"/>
      <c r="L8" s="9"/>
      <c r="M8" s="9"/>
      <c r="N8" s="11">
        <f t="shared" si="0"/>
        <v>0</v>
      </c>
    </row>
    <row r="9" spans="1:14" x14ac:dyDescent="0.25">
      <c r="A9" t="s">
        <v>84</v>
      </c>
      <c r="B9" s="4">
        <f>AVERAGE(B2:B8)</f>
        <v>5</v>
      </c>
      <c r="C9" s="4">
        <f>AVERAGE(C2:C8)</f>
        <v>3</v>
      </c>
      <c r="D9" s="4">
        <f>AVERAGE(D2:D8)</f>
        <v>14.966666666666667</v>
      </c>
      <c r="E9" s="4"/>
      <c r="J9" t="s">
        <v>84</v>
      </c>
      <c r="K9" s="11">
        <f t="shared" ref="K9:M9" si="2">AVERAGE(K2:K8)</f>
        <v>4.9768518518518517E-2</v>
      </c>
      <c r="L9" s="11">
        <f t="shared" si="2"/>
        <v>2.1990740740740741E-2</v>
      </c>
      <c r="M9" s="11">
        <f t="shared" si="2"/>
        <v>3.7037037037037035E-2</v>
      </c>
    </row>
    <row r="11" spans="1:14" x14ac:dyDescent="0.25">
      <c r="A11" t="s">
        <v>183</v>
      </c>
    </row>
    <row r="12" spans="1:14" x14ac:dyDescent="0.25">
      <c r="A12" s="10" t="s">
        <v>180</v>
      </c>
    </row>
    <row r="13" spans="1:14" x14ac:dyDescent="0.25">
      <c r="A13" s="10" t="s">
        <v>181</v>
      </c>
    </row>
    <row r="14" spans="1:14" x14ac:dyDescent="0.25">
      <c r="A14" s="10" t="s">
        <v>182</v>
      </c>
    </row>
    <row r="15" spans="1:14" x14ac:dyDescent="0.25">
      <c r="A15" s="12" t="s">
        <v>184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zoomScale="220" zoomScaleNormal="220" workbookViewId="0">
      <selection activeCell="C7" sqref="C7"/>
    </sheetView>
  </sheetViews>
  <sheetFormatPr baseColWidth="10" defaultColWidth="9.140625" defaultRowHeight="15" x14ac:dyDescent="0.25"/>
  <sheetData>
    <row r="1" spans="1:6" x14ac:dyDescent="0.25">
      <c r="A1" t="s">
        <v>34</v>
      </c>
      <c r="E1" t="s">
        <v>191</v>
      </c>
    </row>
    <row r="2" spans="1:6" x14ac:dyDescent="0.25">
      <c r="A2">
        <v>42</v>
      </c>
      <c r="E2" t="s">
        <v>190</v>
      </c>
      <c r="F2" t="s">
        <v>25</v>
      </c>
    </row>
    <row r="3" spans="1:6" x14ac:dyDescent="0.25">
      <c r="A3">
        <v>46</v>
      </c>
      <c r="E3">
        <v>36</v>
      </c>
      <c r="F3">
        <f>COUNTIF(A:A,E3)</f>
        <v>0</v>
      </c>
    </row>
    <row r="4" spans="1:6" x14ac:dyDescent="0.25">
      <c r="A4">
        <v>37</v>
      </c>
      <c r="E4">
        <v>37</v>
      </c>
      <c r="F4">
        <f t="shared" ref="F4:F14" si="0">COUNTIF(A:A,E4)</f>
        <v>5</v>
      </c>
    </row>
    <row r="5" spans="1:6" x14ac:dyDescent="0.25">
      <c r="A5">
        <v>38</v>
      </c>
      <c r="E5">
        <v>38</v>
      </c>
      <c r="F5">
        <f t="shared" si="0"/>
        <v>1</v>
      </c>
    </row>
    <row r="6" spans="1:6" x14ac:dyDescent="0.25">
      <c r="A6">
        <v>40</v>
      </c>
      <c r="E6">
        <v>39</v>
      </c>
      <c r="F6">
        <f t="shared" si="0"/>
        <v>1</v>
      </c>
    </row>
    <row r="7" spans="1:6" x14ac:dyDescent="0.25">
      <c r="A7">
        <v>42</v>
      </c>
      <c r="C7" s="13"/>
      <c r="E7">
        <v>40</v>
      </c>
      <c r="F7">
        <f t="shared" si="0"/>
        <v>2</v>
      </c>
    </row>
    <row r="8" spans="1:6" x14ac:dyDescent="0.25">
      <c r="A8">
        <v>42</v>
      </c>
      <c r="E8">
        <v>41</v>
      </c>
      <c r="F8">
        <f t="shared" si="0"/>
        <v>0</v>
      </c>
    </row>
    <row r="9" spans="1:6" x14ac:dyDescent="0.25">
      <c r="A9">
        <v>39</v>
      </c>
      <c r="E9">
        <v>42</v>
      </c>
      <c r="F9">
        <f t="shared" si="0"/>
        <v>3</v>
      </c>
    </row>
    <row r="10" spans="1:6" x14ac:dyDescent="0.25">
      <c r="A10">
        <v>40</v>
      </c>
      <c r="E10">
        <v>43</v>
      </c>
      <c r="F10">
        <f t="shared" si="0"/>
        <v>0</v>
      </c>
    </row>
    <row r="11" spans="1:6" x14ac:dyDescent="0.25">
      <c r="A11" s="14">
        <v>37</v>
      </c>
      <c r="E11">
        <v>44</v>
      </c>
      <c r="F11">
        <f t="shared" si="0"/>
        <v>0</v>
      </c>
    </row>
    <row r="12" spans="1:6" x14ac:dyDescent="0.25">
      <c r="A12" s="14">
        <v>37</v>
      </c>
      <c r="E12">
        <v>45</v>
      </c>
      <c r="F12">
        <f t="shared" si="0"/>
        <v>0</v>
      </c>
    </row>
    <row r="13" spans="1:6" x14ac:dyDescent="0.25">
      <c r="A13" s="14">
        <v>37</v>
      </c>
      <c r="E13">
        <v>46</v>
      </c>
      <c r="F13">
        <f t="shared" si="0"/>
        <v>1</v>
      </c>
    </row>
    <row r="14" spans="1:6" x14ac:dyDescent="0.25">
      <c r="A14" s="14">
        <v>37</v>
      </c>
      <c r="E14">
        <v>47</v>
      </c>
      <c r="F14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6" x14ac:dyDescent="0.25">
      <c r="C1" t="s">
        <v>40</v>
      </c>
      <c r="D1" t="s">
        <v>35</v>
      </c>
      <c r="E1" t="s">
        <v>41</v>
      </c>
      <c r="F1" t="s">
        <v>42</v>
      </c>
    </row>
    <row r="2" spans="1:6" x14ac:dyDescent="0.25">
      <c r="A2" t="s">
        <v>36</v>
      </c>
      <c r="B2">
        <v>1991</v>
      </c>
      <c r="C2">
        <f ca="1">RAND()*25</f>
        <v>3.5903166949810634</v>
      </c>
      <c r="D2">
        <f t="shared" ref="D2:F2" ca="1" si="0">RAND()*25</f>
        <v>15.93979148550736</v>
      </c>
      <c r="E2">
        <f t="shared" ca="1" si="0"/>
        <v>13.554394802794034</v>
      </c>
      <c r="F2">
        <f t="shared" ca="1" si="0"/>
        <v>2.493891454520722</v>
      </c>
    </row>
    <row r="3" spans="1:6" x14ac:dyDescent="0.25">
      <c r="B3">
        <v>2001</v>
      </c>
      <c r="C3">
        <f t="shared" ref="C3:F13" ca="1" si="1">RAND()*25</f>
        <v>12.560908054258771</v>
      </c>
      <c r="D3">
        <f t="shared" ca="1" si="1"/>
        <v>5.127695109583513</v>
      </c>
      <c r="E3">
        <f t="shared" ca="1" si="1"/>
        <v>24.591214165646274</v>
      </c>
      <c r="F3">
        <f t="shared" ca="1" si="1"/>
        <v>4.381182430295083</v>
      </c>
    </row>
    <row r="4" spans="1:6" x14ac:dyDescent="0.25">
      <c r="B4">
        <v>2009</v>
      </c>
      <c r="C4">
        <f t="shared" ca="1" si="1"/>
        <v>18.134140942816796</v>
      </c>
      <c r="D4">
        <f t="shared" ca="1" si="1"/>
        <v>0.55916716992714666</v>
      </c>
      <c r="E4">
        <f t="shared" ca="1" si="1"/>
        <v>9.9645422575944362</v>
      </c>
      <c r="F4">
        <f t="shared" ca="1" si="1"/>
        <v>7.504034948368993</v>
      </c>
    </row>
    <row r="5" spans="1:6" x14ac:dyDescent="0.25">
      <c r="A5" t="s">
        <v>37</v>
      </c>
      <c r="B5">
        <v>1991</v>
      </c>
      <c r="C5">
        <f t="shared" ca="1" si="1"/>
        <v>17.004298957624574</v>
      </c>
      <c r="D5">
        <f t="shared" ca="1" si="1"/>
        <v>3.0376372208065243</v>
      </c>
      <c r="E5">
        <f t="shared" ca="1" si="1"/>
        <v>14.928755878307332</v>
      </c>
      <c r="F5">
        <f t="shared" ca="1" si="1"/>
        <v>6.5366005421858411</v>
      </c>
    </row>
    <row r="6" spans="1:6" x14ac:dyDescent="0.25">
      <c r="B6">
        <v>2001</v>
      </c>
      <c r="C6">
        <f t="shared" ca="1" si="1"/>
        <v>13.495339012490115</v>
      </c>
      <c r="D6">
        <f t="shared" ca="1" si="1"/>
        <v>12.190733305331012</v>
      </c>
      <c r="E6">
        <f t="shared" ca="1" si="1"/>
        <v>13.806783134999623</v>
      </c>
      <c r="F6">
        <f t="shared" ca="1" si="1"/>
        <v>13.350720003584666</v>
      </c>
    </row>
    <row r="7" spans="1:6" x14ac:dyDescent="0.25">
      <c r="B7">
        <v>2009</v>
      </c>
      <c r="C7">
        <f t="shared" ca="1" si="1"/>
        <v>10.081774757793141</v>
      </c>
      <c r="D7">
        <f t="shared" ca="1" si="1"/>
        <v>4.0825145302190311</v>
      </c>
      <c r="E7">
        <f t="shared" ca="1" si="1"/>
        <v>14.247326754500508</v>
      </c>
      <c r="F7">
        <f t="shared" ca="1" si="1"/>
        <v>7.2289189317827685</v>
      </c>
    </row>
    <row r="8" spans="1:6" x14ac:dyDescent="0.25">
      <c r="A8" t="s">
        <v>38</v>
      </c>
      <c r="B8">
        <v>1991</v>
      </c>
      <c r="C8">
        <f t="shared" ca="1" si="1"/>
        <v>2.8548120969484807</v>
      </c>
      <c r="D8">
        <f t="shared" ca="1" si="1"/>
        <v>19.639579240578801</v>
      </c>
      <c r="E8">
        <f t="shared" ca="1" si="1"/>
        <v>24.229154461125312</v>
      </c>
      <c r="F8">
        <f t="shared" ca="1" si="1"/>
        <v>7.7894814085458899</v>
      </c>
    </row>
    <row r="9" spans="1:6" x14ac:dyDescent="0.25">
      <c r="B9">
        <v>2001</v>
      </c>
      <c r="C9">
        <f t="shared" ca="1" si="1"/>
        <v>19.320364271255659</v>
      </c>
      <c r="D9">
        <f t="shared" ca="1" si="1"/>
        <v>23.29805636689532</v>
      </c>
      <c r="E9">
        <f t="shared" ca="1" si="1"/>
        <v>22.839877612617762</v>
      </c>
      <c r="F9">
        <f t="shared" ca="1" si="1"/>
        <v>20.895429338590358</v>
      </c>
    </row>
    <row r="10" spans="1:6" x14ac:dyDescent="0.25">
      <c r="B10">
        <v>2009</v>
      </c>
      <c r="C10">
        <f t="shared" ca="1" si="1"/>
        <v>7.0825069324411656</v>
      </c>
      <c r="D10">
        <f t="shared" ca="1" si="1"/>
        <v>16.58317541957345</v>
      </c>
      <c r="E10">
        <f t="shared" ca="1" si="1"/>
        <v>19.724978068401512</v>
      </c>
      <c r="F10">
        <f t="shared" ca="1" si="1"/>
        <v>1.8462058779408013</v>
      </c>
    </row>
    <row r="11" spans="1:6" x14ac:dyDescent="0.25">
      <c r="A11" t="s">
        <v>39</v>
      </c>
      <c r="B11">
        <v>1991</v>
      </c>
      <c r="C11">
        <f t="shared" ca="1" si="1"/>
        <v>3.6955962419929267</v>
      </c>
      <c r="D11">
        <f t="shared" ca="1" si="1"/>
        <v>12.646576371489898</v>
      </c>
      <c r="E11">
        <f t="shared" ca="1" si="1"/>
        <v>3.7588437502094174</v>
      </c>
      <c r="F11">
        <f t="shared" ca="1" si="1"/>
        <v>24.030866837487789</v>
      </c>
    </row>
    <row r="12" spans="1:6" x14ac:dyDescent="0.25">
      <c r="B12">
        <v>2001</v>
      </c>
      <c r="C12">
        <f t="shared" ca="1" si="1"/>
        <v>11.143273316053998</v>
      </c>
      <c r="D12">
        <f t="shared" ca="1" si="1"/>
        <v>15.8902386694044</v>
      </c>
      <c r="E12">
        <f t="shared" ca="1" si="1"/>
        <v>2.9109978671866821</v>
      </c>
      <c r="F12">
        <f t="shared" ca="1" si="1"/>
        <v>7.8141003654153884</v>
      </c>
    </row>
    <row r="13" spans="1:6" x14ac:dyDescent="0.25">
      <c r="B13">
        <v>2009</v>
      </c>
      <c r="C13">
        <f t="shared" ca="1" si="1"/>
        <v>20.114256900514622</v>
      </c>
      <c r="D13">
        <f t="shared" ca="1" si="1"/>
        <v>12.793590646335758</v>
      </c>
      <c r="E13">
        <f t="shared" ca="1" si="1"/>
        <v>15.388869354010964</v>
      </c>
      <c r="F13">
        <f t="shared" ca="1" si="1"/>
        <v>3.8584673190417638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zoomScale="160" zoomScaleNormal="160" workbookViewId="0">
      <selection activeCell="B5" sqref="B5"/>
    </sheetView>
  </sheetViews>
  <sheetFormatPr baseColWidth="10" defaultColWidth="9.140625" defaultRowHeight="15" x14ac:dyDescent="0.25"/>
  <cols>
    <col min="1" max="1" width="11.5703125" customWidth="1"/>
    <col min="2" max="2" width="11.140625" customWidth="1"/>
  </cols>
  <sheetData>
    <row r="1" spans="1:7" x14ac:dyDescent="0.25">
      <c r="A1" t="s">
        <v>43</v>
      </c>
      <c r="B1" t="s">
        <v>44</v>
      </c>
      <c r="C1" t="s">
        <v>45</v>
      </c>
    </row>
    <row r="2" spans="1:7" x14ac:dyDescent="0.25">
      <c r="A2" s="1">
        <v>44124</v>
      </c>
      <c r="B2" s="1">
        <v>44129</v>
      </c>
      <c r="C2">
        <f>IF(B2="","",B2-A2+1)</f>
        <v>6</v>
      </c>
    </row>
    <row r="3" spans="1:7" x14ac:dyDescent="0.25">
      <c r="A3" s="1">
        <v>44124</v>
      </c>
      <c r="B3" s="1">
        <v>44128</v>
      </c>
      <c r="C3">
        <f t="shared" ref="C3:C4" si="0">IF(B3="","",B3-A3+1)</f>
        <v>5</v>
      </c>
      <c r="G3" t="s">
        <v>0</v>
      </c>
    </row>
    <row r="4" spans="1:7" x14ac:dyDescent="0.25">
      <c r="A4" s="1">
        <v>44124</v>
      </c>
      <c r="B4" s="1">
        <v>44131</v>
      </c>
      <c r="C4">
        <f t="shared" si="0"/>
        <v>8</v>
      </c>
    </row>
    <row r="13" spans="1:7" x14ac:dyDescent="0.25">
      <c r="C13" t="s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45" zoomScaleNormal="145" workbookViewId="0">
      <selection activeCell="H18" sqref="H18"/>
    </sheetView>
  </sheetViews>
  <sheetFormatPr baseColWidth="10" defaultColWidth="9.140625" defaultRowHeight="15" x14ac:dyDescent="0.25"/>
  <sheetData>
    <row r="1" spans="1:9" x14ac:dyDescent="0.25">
      <c r="A1" t="s">
        <v>33</v>
      </c>
      <c r="B1" t="s">
        <v>46</v>
      </c>
      <c r="C1" t="s">
        <v>47</v>
      </c>
      <c r="D1" t="s">
        <v>48</v>
      </c>
      <c r="E1" t="s">
        <v>228</v>
      </c>
      <c r="H1" t="s">
        <v>229</v>
      </c>
      <c r="I1" t="s">
        <v>230</v>
      </c>
    </row>
    <row r="2" spans="1:9" x14ac:dyDescent="0.25">
      <c r="A2">
        <v>88</v>
      </c>
      <c r="B2">
        <v>1.88</v>
      </c>
      <c r="C2">
        <f>A2/B2^2</f>
        <v>24.898143956541425</v>
      </c>
      <c r="D2" t="str">
        <f>IF(C2&lt;18.5,"bajo peso",IF(C2&lt;25,"peso normal","sobrepeso"))</f>
        <v>peso normal</v>
      </c>
      <c r="E2" t="str">
        <f>VLOOKUP(C2,$H$2:$I$6,2)</f>
        <v>peso normal</v>
      </c>
      <c r="H2">
        <v>0</v>
      </c>
      <c r="I2" t="s">
        <v>231</v>
      </c>
    </row>
    <row r="3" spans="1:9" x14ac:dyDescent="0.25">
      <c r="A3">
        <f ca="1">50+RAND()*50</f>
        <v>98.551601609420487</v>
      </c>
      <c r="B3">
        <f ca="1">1.5+RAND()/2</f>
        <v>1.5826739154904277</v>
      </c>
      <c r="C3">
        <f t="shared" ref="C3:C12" ca="1" si="0">A3/B3^2</f>
        <v>39.344207081148923</v>
      </c>
      <c r="D3" t="str">
        <f t="shared" ref="D3:D12" ca="1" si="1">IF(C3&lt;18.5,"bajo peso",IF(C3&lt;25,"peso normal","sobrepeso"))</f>
        <v>sobrepeso</v>
      </c>
      <c r="E3" t="str">
        <f t="shared" ref="E3:E12" ca="1" si="2">VLOOKUP(C3,$H$2:$I$6,2)</f>
        <v>obesidad mórbida</v>
      </c>
      <c r="H3">
        <v>18</v>
      </c>
      <c r="I3" t="s">
        <v>232</v>
      </c>
    </row>
    <row r="4" spans="1:9" x14ac:dyDescent="0.25">
      <c r="A4">
        <f t="shared" ref="A4:A12" ca="1" si="3">50+RAND()*50</f>
        <v>94.427052401173654</v>
      </c>
      <c r="B4">
        <f t="shared" ref="B4:B12" ca="1" si="4">1.5+RAND()/2</f>
        <v>1.6546002523917642</v>
      </c>
      <c r="C4">
        <f t="shared" ca="1" si="0"/>
        <v>34.491355365272987</v>
      </c>
      <c r="D4" t="str">
        <f t="shared" ca="1" si="1"/>
        <v>sobrepeso</v>
      </c>
      <c r="E4" t="str">
        <f t="shared" ca="1" si="2"/>
        <v>obesidad</v>
      </c>
      <c r="H4">
        <v>25</v>
      </c>
      <c r="I4" t="s">
        <v>233</v>
      </c>
    </row>
    <row r="5" spans="1:9" x14ac:dyDescent="0.25">
      <c r="A5">
        <f t="shared" ca="1" si="3"/>
        <v>55.792771526984311</v>
      </c>
      <c r="B5">
        <f t="shared" ca="1" si="4"/>
        <v>1.7522432093818074</v>
      </c>
      <c r="C5">
        <f t="shared" ca="1" si="0"/>
        <v>18.171432470612835</v>
      </c>
      <c r="D5" t="str">
        <f t="shared" ca="1" si="1"/>
        <v>bajo peso</v>
      </c>
      <c r="E5" t="str">
        <f t="shared" ca="1" si="2"/>
        <v>peso normal</v>
      </c>
      <c r="H5">
        <v>30</v>
      </c>
      <c r="I5" t="s">
        <v>234</v>
      </c>
    </row>
    <row r="6" spans="1:9" x14ac:dyDescent="0.25">
      <c r="A6">
        <f t="shared" ca="1" si="3"/>
        <v>51.312017891938986</v>
      </c>
      <c r="B6">
        <f t="shared" ca="1" si="4"/>
        <v>1.7205943076766079</v>
      </c>
      <c r="C6">
        <f t="shared" ca="1" si="0"/>
        <v>17.332536780967683</v>
      </c>
      <c r="D6" t="str">
        <f t="shared" ca="1" si="1"/>
        <v>bajo peso</v>
      </c>
      <c r="E6" t="str">
        <f t="shared" ca="1" si="2"/>
        <v>bajo peso</v>
      </c>
      <c r="H6">
        <v>35</v>
      </c>
      <c r="I6" t="s">
        <v>235</v>
      </c>
    </row>
    <row r="7" spans="1:9" x14ac:dyDescent="0.25">
      <c r="A7">
        <f t="shared" ca="1" si="3"/>
        <v>85.967885820354667</v>
      </c>
      <c r="B7">
        <f t="shared" ca="1" si="4"/>
        <v>1.8407950035792857</v>
      </c>
      <c r="C7">
        <f t="shared" ca="1" si="0"/>
        <v>25.370287729678818</v>
      </c>
      <c r="D7" t="str">
        <f t="shared" ca="1" si="1"/>
        <v>sobrepeso</v>
      </c>
      <c r="E7" t="str">
        <f t="shared" ca="1" si="2"/>
        <v>sobrepeso</v>
      </c>
    </row>
    <row r="8" spans="1:9" x14ac:dyDescent="0.25">
      <c r="A8">
        <f t="shared" ca="1" si="3"/>
        <v>94.261313511088929</v>
      </c>
      <c r="B8">
        <f t="shared" ca="1" si="4"/>
        <v>1.6657850316844345</v>
      </c>
      <c r="C8">
        <f t="shared" ca="1" si="0"/>
        <v>33.970002329355914</v>
      </c>
      <c r="D8" t="str">
        <f t="shared" ca="1" si="1"/>
        <v>sobrepeso</v>
      </c>
      <c r="E8" t="str">
        <f t="shared" ca="1" si="2"/>
        <v>obesidad</v>
      </c>
    </row>
    <row r="9" spans="1:9" x14ac:dyDescent="0.25">
      <c r="A9">
        <f t="shared" ca="1" si="3"/>
        <v>84.666402081609306</v>
      </c>
      <c r="B9">
        <f t="shared" ca="1" si="4"/>
        <v>1.5342998123280687</v>
      </c>
      <c r="C9">
        <f t="shared" ca="1" si="0"/>
        <v>35.965875855630955</v>
      </c>
      <c r="D9" t="str">
        <f t="shared" ca="1" si="1"/>
        <v>sobrepeso</v>
      </c>
      <c r="E9" t="str">
        <f t="shared" ca="1" si="2"/>
        <v>obesidad mórbida</v>
      </c>
    </row>
    <row r="10" spans="1:9" x14ac:dyDescent="0.25">
      <c r="A10">
        <f t="shared" ca="1" si="3"/>
        <v>92.989808689296623</v>
      </c>
      <c r="B10">
        <f t="shared" ca="1" si="4"/>
        <v>1.662545390065536</v>
      </c>
      <c r="C10">
        <f t="shared" ca="1" si="0"/>
        <v>33.642505503523665</v>
      </c>
      <c r="D10" t="str">
        <f t="shared" ca="1" si="1"/>
        <v>sobrepeso</v>
      </c>
      <c r="E10" t="str">
        <f t="shared" ca="1" si="2"/>
        <v>obesidad</v>
      </c>
    </row>
    <row r="11" spans="1:9" x14ac:dyDescent="0.25">
      <c r="A11">
        <f t="shared" ca="1" si="3"/>
        <v>55.299123462301118</v>
      </c>
      <c r="B11">
        <f t="shared" ca="1" si="4"/>
        <v>1.9756400997295027</v>
      </c>
      <c r="C11">
        <f t="shared" ca="1" si="0"/>
        <v>14.1678053809866</v>
      </c>
      <c r="D11" t="str">
        <f t="shared" ca="1" si="1"/>
        <v>bajo peso</v>
      </c>
      <c r="E11" t="str">
        <f t="shared" ca="1" si="2"/>
        <v>bajo peso</v>
      </c>
    </row>
    <row r="12" spans="1:9" x14ac:dyDescent="0.25">
      <c r="A12">
        <f t="shared" ca="1" si="3"/>
        <v>57.907111521990771</v>
      </c>
      <c r="B12">
        <f t="shared" ca="1" si="4"/>
        <v>1.5026459085055437</v>
      </c>
      <c r="C12">
        <f t="shared" ca="1" si="0"/>
        <v>25.645938470618887</v>
      </c>
      <c r="D12" t="str">
        <f t="shared" ca="1" si="1"/>
        <v>sobrepeso</v>
      </c>
      <c r="E12" t="str">
        <f t="shared" ca="1" si="2"/>
        <v>sobrepeso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zoomScale="160" zoomScaleNormal="160" workbookViewId="0">
      <selection activeCell="E2" sqref="E2"/>
    </sheetView>
  </sheetViews>
  <sheetFormatPr baseColWidth="10" defaultColWidth="9.140625" defaultRowHeight="15" x14ac:dyDescent="0.25"/>
  <sheetData>
    <row r="1" spans="1:5" x14ac:dyDescent="0.25">
      <c r="A1" t="s">
        <v>49</v>
      </c>
      <c r="B1" t="s">
        <v>2</v>
      </c>
      <c r="C1" t="s">
        <v>3</v>
      </c>
      <c r="D1" t="s">
        <v>4</v>
      </c>
      <c r="E1" t="s">
        <v>23</v>
      </c>
    </row>
    <row r="2" spans="1:5" x14ac:dyDescent="0.25">
      <c r="A2" t="s">
        <v>5</v>
      </c>
      <c r="B2">
        <v>20</v>
      </c>
      <c r="C2">
        <v>20</v>
      </c>
      <c r="D2">
        <v>20</v>
      </c>
      <c r="E2" s="2">
        <f t="shared" ref="E2:E5" si="0">AVERAGE(B2:D2)</f>
        <v>20</v>
      </c>
    </row>
    <row r="3" spans="1:5" x14ac:dyDescent="0.25">
      <c r="A3" t="s">
        <v>6</v>
      </c>
      <c r="B3">
        <f ca="1">INT(RAND()*20)</f>
        <v>7</v>
      </c>
      <c r="C3">
        <f t="shared" ref="C3:D3" ca="1" si="1">INT(RAND()*20)</f>
        <v>18</v>
      </c>
      <c r="D3">
        <f t="shared" ca="1" si="1"/>
        <v>3</v>
      </c>
      <c r="E3" s="2">
        <f t="shared" ca="1" si="0"/>
        <v>9.3333333333333339</v>
      </c>
    </row>
    <row r="4" spans="1:5" x14ac:dyDescent="0.25">
      <c r="A4" t="s">
        <v>7</v>
      </c>
      <c r="B4">
        <f t="shared" ref="B4:D5" ca="1" si="2">INT(RAND()*20)</f>
        <v>10</v>
      </c>
      <c r="C4">
        <f t="shared" ca="1" si="2"/>
        <v>17</v>
      </c>
      <c r="D4">
        <f t="shared" ca="1" si="2"/>
        <v>16</v>
      </c>
      <c r="E4" s="2">
        <f t="shared" ca="1" si="0"/>
        <v>14.333333333333334</v>
      </c>
    </row>
    <row r="5" spans="1:5" x14ac:dyDescent="0.25">
      <c r="A5" t="s">
        <v>8</v>
      </c>
      <c r="B5">
        <f t="shared" ca="1" si="2"/>
        <v>1</v>
      </c>
      <c r="C5">
        <f t="shared" ca="1" si="2"/>
        <v>15</v>
      </c>
      <c r="D5">
        <f t="shared" ca="1" si="2"/>
        <v>12</v>
      </c>
      <c r="E5" s="2">
        <f t="shared" ca="1" si="0"/>
        <v>9.3333333333333339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"/>
  <sheetViews>
    <sheetView zoomScale="145" zoomScaleNormal="145" workbookViewId="0">
      <selection activeCell="E2" sqref="E2"/>
    </sheetView>
  </sheetViews>
  <sheetFormatPr baseColWidth="10" defaultColWidth="9.140625" defaultRowHeight="15" x14ac:dyDescent="0.25"/>
  <sheetData>
    <row r="1" spans="1:5" x14ac:dyDescent="0.25">
      <c r="A1" t="str">
        <f>exres1!A1</f>
        <v>NOMBRE</v>
      </c>
      <c r="B1" t="s">
        <v>2</v>
      </c>
      <c r="C1" t="s">
        <v>3</v>
      </c>
      <c r="D1" t="s">
        <v>4</v>
      </c>
      <c r="E1" t="s">
        <v>23</v>
      </c>
    </row>
    <row r="2" spans="1:5" x14ac:dyDescent="0.25">
      <c r="A2" t="str">
        <f>exres1!A2</f>
        <v>MAX</v>
      </c>
      <c r="B2">
        <v>15</v>
      </c>
      <c r="C2">
        <v>45</v>
      </c>
      <c r="D2">
        <v>30</v>
      </c>
      <c r="E2">
        <f>SUM(B2:D2)/SUM($B$2:$D$2)*20</f>
        <v>20</v>
      </c>
    </row>
    <row r="3" spans="1:5" x14ac:dyDescent="0.25">
      <c r="A3" t="str">
        <f>exres1!A3</f>
        <v>a</v>
      </c>
      <c r="B3">
        <f ca="1">INT(RAND()*B$2)</f>
        <v>3</v>
      </c>
      <c r="C3">
        <f t="shared" ref="C3:D3" ca="1" si="0">INT(RAND()*C$2)</f>
        <v>39</v>
      </c>
      <c r="D3">
        <f t="shared" ca="1" si="0"/>
        <v>0</v>
      </c>
      <c r="E3">
        <f ca="1">SUM(B3:D3)/SUM($B$2:$D$2)*20</f>
        <v>9.3333333333333339</v>
      </c>
    </row>
    <row r="4" spans="1:5" x14ac:dyDescent="0.25">
      <c r="A4" t="str">
        <f>exres1!A4</f>
        <v>b</v>
      </c>
      <c r="B4">
        <f t="shared" ref="B4:D5" ca="1" si="1">INT(RAND()*B$2)</f>
        <v>7</v>
      </c>
      <c r="C4">
        <f t="shared" ca="1" si="1"/>
        <v>37</v>
      </c>
      <c r="D4">
        <f t="shared" ca="1" si="1"/>
        <v>4</v>
      </c>
      <c r="E4">
        <f t="shared" ref="E4:E5" ca="1" si="2">SUM(B4:D4)/SUM($B$2:$D$2)*20</f>
        <v>10.666666666666666</v>
      </c>
    </row>
    <row r="5" spans="1:5" x14ac:dyDescent="0.25">
      <c r="A5" t="str">
        <f>exres1!A5</f>
        <v>c</v>
      </c>
      <c r="B5">
        <f t="shared" ca="1" si="1"/>
        <v>8</v>
      </c>
      <c r="C5">
        <f t="shared" ca="1" si="1"/>
        <v>17</v>
      </c>
      <c r="D5">
        <f t="shared" ca="1" si="1"/>
        <v>2</v>
      </c>
      <c r="E5">
        <f t="shared" ca="1" si="2"/>
        <v>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"/>
  <sheetViews>
    <sheetView zoomScale="145" zoomScaleNormal="145" workbookViewId="0">
      <selection activeCell="A3" sqref="A3"/>
    </sheetView>
  </sheetViews>
  <sheetFormatPr baseColWidth="10" defaultColWidth="9.140625" defaultRowHeight="15" x14ac:dyDescent="0.25"/>
  <sheetData>
    <row r="1" spans="1:4" x14ac:dyDescent="0.25">
      <c r="A1" t="str">
        <f>exres1!A1</f>
        <v>NOMBRE</v>
      </c>
      <c r="B1" t="s">
        <v>50</v>
      </c>
      <c r="C1" t="s">
        <v>51</v>
      </c>
      <c r="D1" t="s">
        <v>14</v>
      </c>
    </row>
    <row r="2" spans="1:4" x14ac:dyDescent="0.25">
      <c r="A2" t="s">
        <v>33</v>
      </c>
      <c r="B2">
        <v>10</v>
      </c>
      <c r="C2">
        <v>5</v>
      </c>
    </row>
    <row r="3" spans="1:4" x14ac:dyDescent="0.25">
      <c r="A3" t="str">
        <f>exres1!A2</f>
        <v>MAX</v>
      </c>
      <c r="B3">
        <f>exres1!E2</f>
        <v>20</v>
      </c>
      <c r="C3">
        <f>exres2!E2</f>
        <v>20</v>
      </c>
      <c r="D3">
        <f>SUMPRODUCT(B3:C3,$B$2:$C$2)/SUM($B$2:$C$2)</f>
        <v>20</v>
      </c>
    </row>
    <row r="4" spans="1:4" x14ac:dyDescent="0.25">
      <c r="A4" t="str">
        <f>exres1!A3</f>
        <v>a</v>
      </c>
      <c r="B4">
        <f ca="1">exres1!E3</f>
        <v>9.3333333333333339</v>
      </c>
      <c r="C4">
        <f ca="1">exres2!E3</f>
        <v>9.3333333333333339</v>
      </c>
      <c r="D4">
        <f t="shared" ref="D4:D6" ca="1" si="0">SUMPRODUCT(B4:C4,$B$2:$C$2)/SUM($B$2:$C$2)</f>
        <v>9.3333333333333339</v>
      </c>
    </row>
    <row r="5" spans="1:4" x14ac:dyDescent="0.25">
      <c r="A5" t="str">
        <f>exres1!A4</f>
        <v>b</v>
      </c>
      <c r="B5">
        <f ca="1">exres1!E4</f>
        <v>14.333333333333334</v>
      </c>
      <c r="C5">
        <f ca="1">exres2!E4</f>
        <v>10.666666666666666</v>
      </c>
      <c r="D5">
        <f t="shared" ca="1" si="0"/>
        <v>13.111111111111112</v>
      </c>
    </row>
    <row r="6" spans="1:4" x14ac:dyDescent="0.25">
      <c r="A6" t="str">
        <f>exres1!A5</f>
        <v>c</v>
      </c>
      <c r="B6">
        <f ca="1">exres1!E5</f>
        <v>9.3333333333333339</v>
      </c>
      <c r="C6">
        <f ca="1">exres2!E5</f>
        <v>6</v>
      </c>
      <c r="D6">
        <f t="shared" ca="1" si="0"/>
        <v>8.2222222222222232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"/>
  <sheetViews>
    <sheetView zoomScale="145" zoomScaleNormal="145" workbookViewId="0">
      <selection activeCell="C3" sqref="C3:C6"/>
    </sheetView>
  </sheetViews>
  <sheetFormatPr baseColWidth="10" defaultColWidth="9.140625" defaultRowHeight="15" x14ac:dyDescent="0.25"/>
  <sheetData>
    <row r="1" spans="1:4" x14ac:dyDescent="0.25">
      <c r="A1" t="s">
        <v>31</v>
      </c>
      <c r="B1" t="s">
        <v>52</v>
      </c>
      <c r="C1" t="s">
        <v>53</v>
      </c>
      <c r="D1" t="s">
        <v>54</v>
      </c>
    </row>
    <row r="2" spans="1:4" x14ac:dyDescent="0.25">
      <c r="A2">
        <v>2010</v>
      </c>
      <c r="B2">
        <v>245</v>
      </c>
      <c r="D2">
        <f>B2/$B$2*100</f>
        <v>100</v>
      </c>
    </row>
    <row r="3" spans="1:4" x14ac:dyDescent="0.25">
      <c r="A3">
        <v>2011</v>
      </c>
      <c r="B3">
        <v>251</v>
      </c>
      <c r="C3" s="6">
        <f>(B3-B2)/B2*100</f>
        <v>2.4489795918367347</v>
      </c>
      <c r="D3">
        <f t="shared" ref="D3:D6" si="0">B3/$B$2*100</f>
        <v>102.44897959183675</v>
      </c>
    </row>
    <row r="4" spans="1:4" x14ac:dyDescent="0.25">
      <c r="A4">
        <v>2012</v>
      </c>
      <c r="B4">
        <v>260</v>
      </c>
      <c r="C4" s="6">
        <f t="shared" ref="C4:C6" si="1">(B4-B3)/B3*100</f>
        <v>3.5856573705179287</v>
      </c>
      <c r="D4">
        <f t="shared" si="0"/>
        <v>106.12244897959184</v>
      </c>
    </row>
    <row r="5" spans="1:4" x14ac:dyDescent="0.25">
      <c r="A5">
        <v>2013</v>
      </c>
      <c r="B5">
        <v>244</v>
      </c>
      <c r="C5" s="6">
        <f t="shared" si="1"/>
        <v>-6.1538461538461542</v>
      </c>
      <c r="D5">
        <f t="shared" si="0"/>
        <v>99.591836734693871</v>
      </c>
    </row>
    <row r="6" spans="1:4" x14ac:dyDescent="0.25">
      <c r="A6">
        <v>2014</v>
      </c>
      <c r="B6">
        <v>258</v>
      </c>
      <c r="C6" s="6">
        <f t="shared" si="1"/>
        <v>5.7377049180327866</v>
      </c>
      <c r="D6">
        <f t="shared" si="0"/>
        <v>105.30612244897959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"/>
  <sheetViews>
    <sheetView zoomScale="160" zoomScaleNormal="160" workbookViewId="0"/>
  </sheetViews>
  <sheetFormatPr baseColWidth="10" defaultColWidth="9.140625" defaultRowHeight="15" x14ac:dyDescent="0.25"/>
  <sheetData>
    <row r="1" spans="1:5" x14ac:dyDescent="0.25">
      <c r="A1" t="s">
        <v>44</v>
      </c>
      <c r="B1" t="s">
        <v>55</v>
      </c>
      <c r="C1" t="s">
        <v>56</v>
      </c>
      <c r="D1" t="s">
        <v>57</v>
      </c>
      <c r="E1" s="3">
        <v>6.9444444444444441E-3</v>
      </c>
    </row>
    <row r="2" spans="1:5" x14ac:dyDescent="0.25">
      <c r="A2" s="3">
        <v>0.35416666666666669</v>
      </c>
      <c r="B2" s="3">
        <v>0.40625</v>
      </c>
      <c r="C2" s="3">
        <f>B2-A2</f>
        <v>5.2083333333333315E-2</v>
      </c>
      <c r="D2" s="3">
        <f>INT(C2/$E$1+0.5)*$E$1</f>
        <v>5.5555555555555552E-2</v>
      </c>
    </row>
    <row r="3" spans="1:5" x14ac:dyDescent="0.25">
      <c r="A3" s="3">
        <v>0.35555555555555557</v>
      </c>
      <c r="B3" s="3">
        <v>0.38680555555555557</v>
      </c>
      <c r="C3" s="3">
        <f t="shared" ref="C3:C5" si="0">B3-A3</f>
        <v>3.125E-2</v>
      </c>
      <c r="D3" s="3">
        <f t="shared" ref="D3:D5" si="1">INT(C3/$E$1+0.5)*$E$1</f>
        <v>3.4722222222222224E-2</v>
      </c>
    </row>
    <row r="4" spans="1:5" x14ac:dyDescent="0.25">
      <c r="A4" s="3">
        <v>0.3666666666666667</v>
      </c>
      <c r="B4" s="3">
        <v>0.42708333333333331</v>
      </c>
      <c r="C4" s="3">
        <f t="shared" si="0"/>
        <v>6.0416666666666619E-2</v>
      </c>
      <c r="D4" s="3">
        <f t="shared" si="1"/>
        <v>6.25E-2</v>
      </c>
    </row>
    <row r="5" spans="1:5" x14ac:dyDescent="0.25">
      <c r="A5" s="3">
        <v>0.31388888888888888</v>
      </c>
      <c r="B5" s="3">
        <v>0.34513888888888888</v>
      </c>
      <c r="C5" s="3">
        <f t="shared" si="0"/>
        <v>3.125E-2</v>
      </c>
      <c r="D5" s="3">
        <f t="shared" si="1"/>
        <v>3.4722222222222224E-2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8"/>
  <sheetViews>
    <sheetView zoomScale="175" zoomScaleNormal="175" workbookViewId="0">
      <selection activeCell="B5" sqref="B5"/>
    </sheetView>
  </sheetViews>
  <sheetFormatPr baseColWidth="10" defaultColWidth="9.140625" defaultRowHeight="15" x14ac:dyDescent="0.25"/>
  <sheetData>
    <row r="1" spans="1:2" x14ac:dyDescent="0.25">
      <c r="A1" t="s">
        <v>58</v>
      </c>
      <c r="B1" t="s">
        <v>59</v>
      </c>
    </row>
    <row r="2" spans="1:2" x14ac:dyDescent="0.25">
      <c r="A2" t="s">
        <v>60</v>
      </c>
      <c r="B2">
        <v>1.65</v>
      </c>
    </row>
    <row r="3" spans="1:2" x14ac:dyDescent="0.25">
      <c r="A3" t="s">
        <v>11</v>
      </c>
      <c r="B3">
        <v>2.1</v>
      </c>
    </row>
    <row r="4" spans="1:2" x14ac:dyDescent="0.25">
      <c r="A4" t="s">
        <v>12</v>
      </c>
      <c r="B4">
        <v>6.85</v>
      </c>
    </row>
    <row r="5" spans="1:2" x14ac:dyDescent="0.25">
      <c r="A5" t="s">
        <v>61</v>
      </c>
      <c r="B5">
        <v>4.7</v>
      </c>
    </row>
    <row r="6" spans="1:2" x14ac:dyDescent="0.25">
      <c r="A6" t="s">
        <v>60</v>
      </c>
      <c r="B6">
        <v>1.65</v>
      </c>
    </row>
    <row r="7" spans="1:2" x14ac:dyDescent="0.25">
      <c r="A7" t="s">
        <v>11</v>
      </c>
      <c r="B7">
        <v>2.1</v>
      </c>
    </row>
    <row r="8" spans="1:2" x14ac:dyDescent="0.25">
      <c r="A8" t="s">
        <v>61</v>
      </c>
      <c r="B8">
        <v>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6"/>
  <sheetViews>
    <sheetView zoomScale="190" zoomScaleNormal="190" workbookViewId="0">
      <selection activeCell="D10" sqref="D10"/>
    </sheetView>
  </sheetViews>
  <sheetFormatPr baseColWidth="10" defaultColWidth="9.140625" defaultRowHeight="15" x14ac:dyDescent="0.25"/>
  <cols>
    <col min="2" max="2" width="15.5703125" bestFit="1" customWidth="1"/>
  </cols>
  <sheetData>
    <row r="1" spans="1:4" x14ac:dyDescent="0.25">
      <c r="A1" s="13" t="s">
        <v>20</v>
      </c>
      <c r="B1" s="4">
        <v>3000000</v>
      </c>
    </row>
    <row r="2" spans="1:4" x14ac:dyDescent="0.25">
      <c r="A2" t="s">
        <v>21</v>
      </c>
      <c r="B2">
        <v>1</v>
      </c>
      <c r="D2" t="s">
        <v>185</v>
      </c>
    </row>
    <row r="3" spans="1:4" x14ac:dyDescent="0.25">
      <c r="D3" t="s">
        <v>186</v>
      </c>
    </row>
    <row r="4" spans="1:4" x14ac:dyDescent="0.25">
      <c r="A4" t="s">
        <v>22</v>
      </c>
      <c r="B4" t="s">
        <v>23</v>
      </c>
      <c r="D4" t="s">
        <v>187</v>
      </c>
    </row>
    <row r="5" spans="1:4" x14ac:dyDescent="0.25">
      <c r="A5">
        <v>1</v>
      </c>
      <c r="B5" s="4">
        <f>$B$1*(1+$B$2/100)^A5</f>
        <v>3030000</v>
      </c>
      <c r="D5" t="s">
        <v>188</v>
      </c>
    </row>
    <row r="6" spans="1:4" x14ac:dyDescent="0.25">
      <c r="A6">
        <v>2</v>
      </c>
      <c r="B6" s="4">
        <f t="shared" ref="B6:B69" si="0">$B$1*(1+$B$2/100)^A6</f>
        <v>3060300</v>
      </c>
    </row>
    <row r="7" spans="1:4" x14ac:dyDescent="0.25">
      <c r="A7">
        <v>3</v>
      </c>
      <c r="B7" s="4">
        <f t="shared" si="0"/>
        <v>3090902.9999999995</v>
      </c>
      <c r="D7" s="2" t="s">
        <v>189</v>
      </c>
    </row>
    <row r="8" spans="1:4" x14ac:dyDescent="0.25">
      <c r="A8">
        <v>4</v>
      </c>
      <c r="B8" s="4">
        <f t="shared" si="0"/>
        <v>3121812.0300000003</v>
      </c>
    </row>
    <row r="9" spans="1:4" x14ac:dyDescent="0.25">
      <c r="A9">
        <v>5</v>
      </c>
      <c r="B9" s="4">
        <f t="shared" si="0"/>
        <v>3153030.1502999999</v>
      </c>
    </row>
    <row r="10" spans="1:4" x14ac:dyDescent="0.25">
      <c r="A10">
        <v>6</v>
      </c>
      <c r="B10" s="4">
        <f t="shared" si="0"/>
        <v>3184560.4518030002</v>
      </c>
    </row>
    <row r="11" spans="1:4" x14ac:dyDescent="0.25">
      <c r="A11">
        <v>7</v>
      </c>
      <c r="B11" s="4">
        <f t="shared" si="0"/>
        <v>3216406.0563210296</v>
      </c>
    </row>
    <row r="12" spans="1:4" x14ac:dyDescent="0.25">
      <c r="A12">
        <v>8</v>
      </c>
      <c r="B12" s="4">
        <f t="shared" si="0"/>
        <v>3248570.1168842409</v>
      </c>
    </row>
    <row r="13" spans="1:4" x14ac:dyDescent="0.25">
      <c r="A13">
        <v>9</v>
      </c>
      <c r="B13" s="4">
        <f t="shared" si="0"/>
        <v>3281055.8180530835</v>
      </c>
    </row>
    <row r="14" spans="1:4" x14ac:dyDescent="0.25">
      <c r="A14">
        <v>10</v>
      </c>
      <c r="B14" s="4">
        <f t="shared" si="0"/>
        <v>3313866.376233614</v>
      </c>
    </row>
    <row r="15" spans="1:4" x14ac:dyDescent="0.25">
      <c r="A15">
        <v>11</v>
      </c>
      <c r="B15" s="4">
        <f t="shared" si="0"/>
        <v>3347005.0399959497</v>
      </c>
    </row>
    <row r="16" spans="1:4" x14ac:dyDescent="0.25">
      <c r="A16">
        <v>12</v>
      </c>
      <c r="B16" s="4">
        <f t="shared" si="0"/>
        <v>3380475.0903959093</v>
      </c>
    </row>
    <row r="17" spans="1:2" x14ac:dyDescent="0.25">
      <c r="A17">
        <v>13</v>
      </c>
      <c r="B17" s="4">
        <f t="shared" si="0"/>
        <v>3414279.8412998687</v>
      </c>
    </row>
    <row r="18" spans="1:2" x14ac:dyDescent="0.25">
      <c r="A18">
        <v>14</v>
      </c>
      <c r="B18" s="4">
        <f t="shared" si="0"/>
        <v>3448422.6397128678</v>
      </c>
    </row>
    <row r="19" spans="1:2" x14ac:dyDescent="0.25">
      <c r="A19">
        <v>15</v>
      </c>
      <c r="B19" s="4">
        <f t="shared" si="0"/>
        <v>3482906.8661099952</v>
      </c>
    </row>
    <row r="20" spans="1:2" x14ac:dyDescent="0.25">
      <c r="A20">
        <v>16</v>
      </c>
      <c r="B20" s="4">
        <f t="shared" si="0"/>
        <v>3517735.9347710963</v>
      </c>
    </row>
    <row r="21" spans="1:2" x14ac:dyDescent="0.25">
      <c r="A21">
        <v>17</v>
      </c>
      <c r="B21" s="4">
        <f t="shared" si="0"/>
        <v>3552913.2941188077</v>
      </c>
    </row>
    <row r="22" spans="1:2" x14ac:dyDescent="0.25">
      <c r="A22">
        <v>18</v>
      </c>
      <c r="B22" s="4">
        <f t="shared" si="0"/>
        <v>3588442.4270599959</v>
      </c>
    </row>
    <row r="23" spans="1:2" x14ac:dyDescent="0.25">
      <c r="A23">
        <v>19</v>
      </c>
      <c r="B23" s="4">
        <f t="shared" si="0"/>
        <v>3624326.8513305946</v>
      </c>
    </row>
    <row r="24" spans="1:2" x14ac:dyDescent="0.25">
      <c r="A24">
        <v>20</v>
      </c>
      <c r="B24" s="4">
        <f t="shared" si="0"/>
        <v>3660570.1198439011</v>
      </c>
    </row>
    <row r="25" spans="1:2" x14ac:dyDescent="0.25">
      <c r="A25">
        <v>21</v>
      </c>
      <c r="B25" s="4">
        <f t="shared" si="0"/>
        <v>3697175.8210423398</v>
      </c>
    </row>
    <row r="26" spans="1:2" x14ac:dyDescent="0.25">
      <c r="A26">
        <v>22</v>
      </c>
      <c r="B26" s="4">
        <f t="shared" si="0"/>
        <v>3734147.5792527641</v>
      </c>
    </row>
    <row r="27" spans="1:2" x14ac:dyDescent="0.25">
      <c r="A27">
        <v>23</v>
      </c>
      <c r="B27" s="4">
        <f t="shared" si="0"/>
        <v>3771489.0550452913</v>
      </c>
    </row>
    <row r="28" spans="1:2" x14ac:dyDescent="0.25">
      <c r="A28">
        <v>24</v>
      </c>
      <c r="B28" s="4">
        <f t="shared" si="0"/>
        <v>3809203.945595745</v>
      </c>
    </row>
    <row r="29" spans="1:2" x14ac:dyDescent="0.25">
      <c r="A29">
        <v>25</v>
      </c>
      <c r="B29" s="4">
        <f t="shared" si="0"/>
        <v>3847295.9850517027</v>
      </c>
    </row>
    <row r="30" spans="1:2" x14ac:dyDescent="0.25">
      <c r="A30">
        <v>26</v>
      </c>
      <c r="B30" s="4">
        <f t="shared" si="0"/>
        <v>3885768.9449022198</v>
      </c>
    </row>
    <row r="31" spans="1:2" x14ac:dyDescent="0.25">
      <c r="A31">
        <v>27</v>
      </c>
      <c r="B31" s="4">
        <f t="shared" si="0"/>
        <v>3924626.6343512405</v>
      </c>
    </row>
    <row r="32" spans="1:2" x14ac:dyDescent="0.25">
      <c r="A32">
        <v>28</v>
      </c>
      <c r="B32" s="4">
        <f t="shared" si="0"/>
        <v>3963872.9006947535</v>
      </c>
    </row>
    <row r="33" spans="1:2" x14ac:dyDescent="0.25">
      <c r="A33">
        <v>29</v>
      </c>
      <c r="B33" s="4">
        <f t="shared" si="0"/>
        <v>4003511.629701701</v>
      </c>
    </row>
    <row r="34" spans="1:2" x14ac:dyDescent="0.25">
      <c r="A34">
        <v>30</v>
      </c>
      <c r="B34" s="4">
        <f t="shared" si="0"/>
        <v>4043546.7459987188</v>
      </c>
    </row>
    <row r="35" spans="1:2" x14ac:dyDescent="0.25">
      <c r="A35">
        <v>31</v>
      </c>
      <c r="B35" s="4">
        <f t="shared" si="0"/>
        <v>4083982.2134587048</v>
      </c>
    </row>
    <row r="36" spans="1:2" x14ac:dyDescent="0.25">
      <c r="A36">
        <v>32</v>
      </c>
      <c r="B36" s="4">
        <f t="shared" si="0"/>
        <v>4124822.0355932927</v>
      </c>
    </row>
    <row r="37" spans="1:2" x14ac:dyDescent="0.25">
      <c r="A37">
        <v>33</v>
      </c>
      <c r="B37" s="4">
        <f t="shared" si="0"/>
        <v>4166070.2559492257</v>
      </c>
    </row>
    <row r="38" spans="1:2" x14ac:dyDescent="0.25">
      <c r="A38">
        <v>34</v>
      </c>
      <c r="B38" s="4">
        <f t="shared" si="0"/>
        <v>4207730.9585087178</v>
      </c>
    </row>
    <row r="39" spans="1:2" x14ac:dyDescent="0.25">
      <c r="A39">
        <v>35</v>
      </c>
      <c r="B39" s="4">
        <f t="shared" si="0"/>
        <v>4249808.2680938048</v>
      </c>
    </row>
    <row r="40" spans="1:2" x14ac:dyDescent="0.25">
      <c r="A40">
        <v>36</v>
      </c>
      <c r="B40" s="4">
        <f t="shared" si="0"/>
        <v>4292306.3507747427</v>
      </c>
    </row>
    <row r="41" spans="1:2" x14ac:dyDescent="0.25">
      <c r="A41">
        <v>37</v>
      </c>
      <c r="B41" s="4">
        <f t="shared" si="0"/>
        <v>4335229.4142824905</v>
      </c>
    </row>
    <row r="42" spans="1:2" x14ac:dyDescent="0.25">
      <c r="A42">
        <v>38</v>
      </c>
      <c r="B42" s="4">
        <f t="shared" si="0"/>
        <v>4378581.708425316</v>
      </c>
    </row>
    <row r="43" spans="1:2" x14ac:dyDescent="0.25">
      <c r="A43">
        <v>39</v>
      </c>
      <c r="B43" s="4">
        <f t="shared" si="0"/>
        <v>4422367.5255095679</v>
      </c>
    </row>
    <row r="44" spans="1:2" x14ac:dyDescent="0.25">
      <c r="A44">
        <v>40</v>
      </c>
      <c r="B44" s="4">
        <f t="shared" si="0"/>
        <v>4466591.2007646644</v>
      </c>
    </row>
    <row r="45" spans="1:2" x14ac:dyDescent="0.25">
      <c r="A45">
        <v>41</v>
      </c>
      <c r="B45" s="4">
        <f t="shared" si="0"/>
        <v>4511257.112772312</v>
      </c>
    </row>
    <row r="46" spans="1:2" x14ac:dyDescent="0.25">
      <c r="A46">
        <v>42</v>
      </c>
      <c r="B46" s="4">
        <f t="shared" si="0"/>
        <v>4556369.683900035</v>
      </c>
    </row>
    <row r="47" spans="1:2" x14ac:dyDescent="0.25">
      <c r="A47">
        <v>43</v>
      </c>
      <c r="B47" s="4">
        <f t="shared" si="0"/>
        <v>4601933.3807390342</v>
      </c>
    </row>
    <row r="48" spans="1:2" x14ac:dyDescent="0.25">
      <c r="A48">
        <v>44</v>
      </c>
      <c r="B48" s="4">
        <f t="shared" si="0"/>
        <v>4647952.7145464253</v>
      </c>
    </row>
    <row r="49" spans="1:2" x14ac:dyDescent="0.25">
      <c r="A49">
        <v>45</v>
      </c>
      <c r="B49" s="4">
        <f t="shared" si="0"/>
        <v>4694432.2416918892</v>
      </c>
    </row>
    <row r="50" spans="1:2" x14ac:dyDescent="0.25">
      <c r="A50">
        <v>46</v>
      </c>
      <c r="B50" s="4">
        <f t="shared" si="0"/>
        <v>4741376.5641088095</v>
      </c>
    </row>
    <row r="51" spans="1:2" x14ac:dyDescent="0.25">
      <c r="A51">
        <v>47</v>
      </c>
      <c r="B51" s="4">
        <f t="shared" si="0"/>
        <v>4788790.3297498953</v>
      </c>
    </row>
    <row r="52" spans="1:2" x14ac:dyDescent="0.25">
      <c r="A52">
        <v>48</v>
      </c>
      <c r="B52" s="4">
        <f t="shared" si="0"/>
        <v>4836678.2330473959</v>
      </c>
    </row>
    <row r="53" spans="1:2" x14ac:dyDescent="0.25">
      <c r="A53">
        <v>49</v>
      </c>
      <c r="B53" s="4">
        <f t="shared" si="0"/>
        <v>4885045.0153778698</v>
      </c>
    </row>
    <row r="54" spans="1:2" x14ac:dyDescent="0.25">
      <c r="A54">
        <v>50</v>
      </c>
      <c r="B54" s="4">
        <f t="shared" si="0"/>
        <v>4933895.4655316491</v>
      </c>
    </row>
    <row r="55" spans="1:2" x14ac:dyDescent="0.25">
      <c r="A55">
        <v>51</v>
      </c>
      <c r="B55" s="4">
        <f t="shared" si="0"/>
        <v>4983234.4201869648</v>
      </c>
    </row>
    <row r="56" spans="1:2" x14ac:dyDescent="0.25">
      <c r="A56">
        <v>52</v>
      </c>
      <c r="B56" s="4">
        <f t="shared" si="0"/>
        <v>5033066.7643888351</v>
      </c>
    </row>
    <row r="57" spans="1:2" x14ac:dyDescent="0.25">
      <c r="A57">
        <v>53</v>
      </c>
      <c r="B57" s="4">
        <f t="shared" si="0"/>
        <v>5083397.432032722</v>
      </c>
    </row>
    <row r="58" spans="1:2" x14ac:dyDescent="0.25">
      <c r="A58">
        <v>54</v>
      </c>
      <c r="B58" s="4">
        <f t="shared" si="0"/>
        <v>5134231.4063530508</v>
      </c>
    </row>
    <row r="59" spans="1:2" x14ac:dyDescent="0.25">
      <c r="A59">
        <v>55</v>
      </c>
      <c r="B59" s="4">
        <f t="shared" si="0"/>
        <v>5185573.7204165803</v>
      </c>
    </row>
    <row r="60" spans="1:2" x14ac:dyDescent="0.25">
      <c r="A60">
        <v>56</v>
      </c>
      <c r="B60" s="4">
        <f t="shared" si="0"/>
        <v>5237429.4576207474</v>
      </c>
    </row>
    <row r="61" spans="1:2" x14ac:dyDescent="0.25">
      <c r="A61">
        <v>57</v>
      </c>
      <c r="B61" s="4">
        <f t="shared" si="0"/>
        <v>5289803.7521969555</v>
      </c>
    </row>
    <row r="62" spans="1:2" x14ac:dyDescent="0.25">
      <c r="A62">
        <v>58</v>
      </c>
      <c r="B62" s="4">
        <f t="shared" si="0"/>
        <v>5342701.789718925</v>
      </c>
    </row>
    <row r="63" spans="1:2" x14ac:dyDescent="0.25">
      <c r="A63">
        <v>59</v>
      </c>
      <c r="B63" s="4">
        <f t="shared" si="0"/>
        <v>5396128.8076161128</v>
      </c>
    </row>
    <row r="64" spans="1:2" x14ac:dyDescent="0.25">
      <c r="A64">
        <v>60</v>
      </c>
      <c r="B64" s="4">
        <f t="shared" si="0"/>
        <v>5450090.0956922742</v>
      </c>
    </row>
    <row r="65" spans="1:2" x14ac:dyDescent="0.25">
      <c r="A65">
        <v>61</v>
      </c>
      <c r="B65" s="4">
        <f t="shared" si="0"/>
        <v>5504590.9966491973</v>
      </c>
    </row>
    <row r="66" spans="1:2" x14ac:dyDescent="0.25">
      <c r="A66">
        <v>62</v>
      </c>
      <c r="B66" s="4">
        <f t="shared" si="0"/>
        <v>5559636.9066156903</v>
      </c>
    </row>
    <row r="67" spans="1:2" x14ac:dyDescent="0.25">
      <c r="A67">
        <v>63</v>
      </c>
      <c r="B67" s="4">
        <f t="shared" si="0"/>
        <v>5615233.2756818449</v>
      </c>
    </row>
    <row r="68" spans="1:2" x14ac:dyDescent="0.25">
      <c r="A68">
        <v>64</v>
      </c>
      <c r="B68" s="4">
        <f t="shared" si="0"/>
        <v>5671385.608438665</v>
      </c>
    </row>
    <row r="69" spans="1:2" x14ac:dyDescent="0.25">
      <c r="A69">
        <v>65</v>
      </c>
      <c r="B69" s="4">
        <f t="shared" si="0"/>
        <v>5728099.4645230519</v>
      </c>
    </row>
    <row r="70" spans="1:2" x14ac:dyDescent="0.25">
      <c r="A70">
        <v>66</v>
      </c>
      <c r="B70" s="4">
        <f t="shared" ref="B70:B133" si="1">$B$1*(1+$B$2/100)^A70</f>
        <v>5785380.4591682823</v>
      </c>
    </row>
    <row r="71" spans="1:2" x14ac:dyDescent="0.25">
      <c r="A71">
        <v>67</v>
      </c>
      <c r="B71" s="4">
        <f t="shared" si="1"/>
        <v>5843234.2637599641</v>
      </c>
    </row>
    <row r="72" spans="1:2" x14ac:dyDescent="0.25">
      <c r="A72">
        <v>68</v>
      </c>
      <c r="B72" s="4">
        <f t="shared" si="1"/>
        <v>5901666.6063975645</v>
      </c>
    </row>
    <row r="73" spans="1:2" x14ac:dyDescent="0.25">
      <c r="A73">
        <v>69</v>
      </c>
      <c r="B73" s="4">
        <f t="shared" si="1"/>
        <v>5960683.2724615401</v>
      </c>
    </row>
    <row r="74" spans="1:2" x14ac:dyDescent="0.25">
      <c r="A74">
        <v>70</v>
      </c>
      <c r="B74" s="4">
        <f t="shared" si="1"/>
        <v>6020290.1051861569</v>
      </c>
    </row>
    <row r="75" spans="1:2" x14ac:dyDescent="0.25">
      <c r="A75">
        <v>71</v>
      </c>
      <c r="B75" s="4">
        <f t="shared" si="1"/>
        <v>6080493.0062380154</v>
      </c>
    </row>
    <row r="76" spans="1:2" x14ac:dyDescent="0.25">
      <c r="A76">
        <v>72</v>
      </c>
      <c r="B76" s="4">
        <f t="shared" si="1"/>
        <v>6141297.9363003979</v>
      </c>
    </row>
    <row r="77" spans="1:2" x14ac:dyDescent="0.25">
      <c r="A77">
        <v>73</v>
      </c>
      <c r="B77" s="4">
        <f t="shared" si="1"/>
        <v>6202710.9156634025</v>
      </c>
    </row>
    <row r="78" spans="1:2" x14ac:dyDescent="0.25">
      <c r="A78">
        <v>74</v>
      </c>
      <c r="B78" s="4">
        <f t="shared" si="1"/>
        <v>6264738.0248200363</v>
      </c>
    </row>
    <row r="79" spans="1:2" x14ac:dyDescent="0.25">
      <c r="A79">
        <v>75</v>
      </c>
      <c r="B79" s="4">
        <f t="shared" si="1"/>
        <v>6327385.4050682355</v>
      </c>
    </row>
    <row r="80" spans="1:2" x14ac:dyDescent="0.25">
      <c r="A80">
        <v>76</v>
      </c>
      <c r="B80" s="4">
        <f t="shared" si="1"/>
        <v>6390659.2591189183</v>
      </c>
    </row>
    <row r="81" spans="1:2" x14ac:dyDescent="0.25">
      <c r="A81">
        <v>77</v>
      </c>
      <c r="B81" s="4">
        <f t="shared" si="1"/>
        <v>6454565.8517101072</v>
      </c>
    </row>
    <row r="82" spans="1:2" x14ac:dyDescent="0.25">
      <c r="A82">
        <v>78</v>
      </c>
      <c r="B82" s="4">
        <f t="shared" si="1"/>
        <v>6519111.5102272099</v>
      </c>
    </row>
    <row r="83" spans="1:2" x14ac:dyDescent="0.25">
      <c r="A83">
        <v>79</v>
      </c>
      <c r="B83" s="4">
        <f t="shared" si="1"/>
        <v>6584302.6253294796</v>
      </c>
    </row>
    <row r="84" spans="1:2" x14ac:dyDescent="0.25">
      <c r="A84">
        <v>80</v>
      </c>
      <c r="B84" s="4">
        <f t="shared" si="1"/>
        <v>6650145.6515827766</v>
      </c>
    </row>
    <row r="85" spans="1:2" x14ac:dyDescent="0.25">
      <c r="A85">
        <v>81</v>
      </c>
      <c r="B85" s="4">
        <f t="shared" si="1"/>
        <v>6716647.1080986047</v>
      </c>
    </row>
    <row r="86" spans="1:2" x14ac:dyDescent="0.25">
      <c r="A86">
        <v>82</v>
      </c>
      <c r="B86" s="4">
        <f t="shared" si="1"/>
        <v>6783813.5791795915</v>
      </c>
    </row>
    <row r="87" spans="1:2" x14ac:dyDescent="0.25">
      <c r="A87">
        <v>83</v>
      </c>
      <c r="B87" s="4">
        <f t="shared" si="1"/>
        <v>6851651.7149713859</v>
      </c>
    </row>
    <row r="88" spans="1:2" x14ac:dyDescent="0.25">
      <c r="A88">
        <v>84</v>
      </c>
      <c r="B88" s="4">
        <f t="shared" si="1"/>
        <v>6920168.2321211006</v>
      </c>
    </row>
    <row r="89" spans="1:2" x14ac:dyDescent="0.25">
      <c r="A89">
        <v>85</v>
      </c>
      <c r="B89" s="4">
        <f t="shared" si="1"/>
        <v>6989369.9144423101</v>
      </c>
    </row>
    <row r="90" spans="1:2" x14ac:dyDescent="0.25">
      <c r="A90">
        <v>86</v>
      </c>
      <c r="B90" s="4">
        <f t="shared" si="1"/>
        <v>7059263.613586735</v>
      </c>
    </row>
    <row r="91" spans="1:2" x14ac:dyDescent="0.25">
      <c r="A91">
        <v>87</v>
      </c>
      <c r="B91" s="4">
        <f t="shared" si="1"/>
        <v>7129856.2497226009</v>
      </c>
    </row>
    <row r="92" spans="1:2" x14ac:dyDescent="0.25">
      <c r="A92">
        <v>88</v>
      </c>
      <c r="B92" s="4">
        <f t="shared" si="1"/>
        <v>7201154.8122198284</v>
      </c>
    </row>
    <row r="93" spans="1:2" x14ac:dyDescent="0.25">
      <c r="A93">
        <v>89</v>
      </c>
      <c r="B93" s="4">
        <f t="shared" si="1"/>
        <v>7273166.3603420286</v>
      </c>
    </row>
    <row r="94" spans="1:2" x14ac:dyDescent="0.25">
      <c r="A94">
        <v>90</v>
      </c>
      <c r="B94" s="4">
        <f t="shared" si="1"/>
        <v>7345898.023945448</v>
      </c>
    </row>
    <row r="95" spans="1:2" x14ac:dyDescent="0.25">
      <c r="A95">
        <v>91</v>
      </c>
      <c r="B95" s="4">
        <f t="shared" si="1"/>
        <v>7419357.0041849008</v>
      </c>
    </row>
    <row r="96" spans="1:2" x14ac:dyDescent="0.25">
      <c r="A96">
        <v>92</v>
      </c>
      <c r="B96" s="4">
        <f t="shared" si="1"/>
        <v>7493550.5742267491</v>
      </c>
    </row>
    <row r="97" spans="1:2" x14ac:dyDescent="0.25">
      <c r="A97">
        <v>93</v>
      </c>
      <c r="B97" s="4">
        <f t="shared" si="1"/>
        <v>7568486.0799690168</v>
      </c>
    </row>
    <row r="98" spans="1:2" x14ac:dyDescent="0.25">
      <c r="A98">
        <v>94</v>
      </c>
      <c r="B98" s="4">
        <f t="shared" si="1"/>
        <v>7644170.9407687094</v>
      </c>
    </row>
    <row r="99" spans="1:2" x14ac:dyDescent="0.25">
      <c r="A99">
        <v>95</v>
      </c>
      <c r="B99" s="4">
        <f t="shared" si="1"/>
        <v>7720612.6501763938</v>
      </c>
    </row>
    <row r="100" spans="1:2" x14ac:dyDescent="0.25">
      <c r="A100">
        <v>96</v>
      </c>
      <c r="B100" s="4">
        <f t="shared" si="1"/>
        <v>7797818.7766781598</v>
      </c>
    </row>
    <row r="101" spans="1:2" x14ac:dyDescent="0.25">
      <c r="A101">
        <v>97</v>
      </c>
      <c r="B101" s="4">
        <f t="shared" si="1"/>
        <v>7875796.9644449418</v>
      </c>
    </row>
    <row r="102" spans="1:2" x14ac:dyDescent="0.25">
      <c r="A102">
        <v>98</v>
      </c>
      <c r="B102" s="4">
        <f t="shared" si="1"/>
        <v>7954554.9340893906</v>
      </c>
    </row>
    <row r="103" spans="1:2" x14ac:dyDescent="0.25">
      <c r="A103">
        <v>99</v>
      </c>
      <c r="B103" s="4">
        <f t="shared" si="1"/>
        <v>8034100.4834302831</v>
      </c>
    </row>
    <row r="104" spans="1:2" x14ac:dyDescent="0.25">
      <c r="A104">
        <v>100</v>
      </c>
      <c r="B104" s="4">
        <f t="shared" si="1"/>
        <v>8114441.4882645868</v>
      </c>
    </row>
    <row r="105" spans="1:2" x14ac:dyDescent="0.25">
      <c r="A105">
        <v>101</v>
      </c>
      <c r="B105" s="4">
        <f t="shared" si="1"/>
        <v>8195585.9031472327</v>
      </c>
    </row>
    <row r="106" spans="1:2" x14ac:dyDescent="0.25">
      <c r="A106">
        <v>102</v>
      </c>
      <c r="B106" s="4">
        <f t="shared" si="1"/>
        <v>8277541.762178706</v>
      </c>
    </row>
    <row r="107" spans="1:2" x14ac:dyDescent="0.25">
      <c r="A107">
        <v>103</v>
      </c>
      <c r="B107" s="4">
        <f t="shared" si="1"/>
        <v>8360317.1798004908</v>
      </c>
    </row>
    <row r="108" spans="1:2" x14ac:dyDescent="0.25">
      <c r="A108">
        <v>104</v>
      </c>
      <c r="B108" s="4">
        <f t="shared" si="1"/>
        <v>8443920.3515984975</v>
      </c>
    </row>
    <row r="109" spans="1:2" x14ac:dyDescent="0.25">
      <c r="A109">
        <v>105</v>
      </c>
      <c r="B109" s="4">
        <f t="shared" si="1"/>
        <v>8528359.5551144835</v>
      </c>
    </row>
    <row r="110" spans="1:2" x14ac:dyDescent="0.25">
      <c r="A110">
        <v>106</v>
      </c>
      <c r="B110" s="4">
        <f t="shared" si="1"/>
        <v>8613643.1506656297</v>
      </c>
    </row>
    <row r="111" spans="1:2" x14ac:dyDescent="0.25">
      <c r="A111">
        <v>107</v>
      </c>
      <c r="B111" s="4">
        <f t="shared" si="1"/>
        <v>8699779.5821722839</v>
      </c>
    </row>
    <row r="112" spans="1:2" x14ac:dyDescent="0.25">
      <c r="A112">
        <v>108</v>
      </c>
      <c r="B112" s="4">
        <f t="shared" si="1"/>
        <v>8786777.3779940065</v>
      </c>
    </row>
    <row r="113" spans="1:2" x14ac:dyDescent="0.25">
      <c r="A113">
        <v>109</v>
      </c>
      <c r="B113" s="4">
        <f t="shared" si="1"/>
        <v>8874645.1517739482</v>
      </c>
    </row>
    <row r="114" spans="1:2" x14ac:dyDescent="0.25">
      <c r="A114">
        <v>110</v>
      </c>
      <c r="B114" s="4">
        <f t="shared" si="1"/>
        <v>8963391.6032916885</v>
      </c>
    </row>
    <row r="115" spans="1:2" x14ac:dyDescent="0.25">
      <c r="A115">
        <v>111</v>
      </c>
      <c r="B115" s="4">
        <f t="shared" si="1"/>
        <v>9053025.5193246026</v>
      </c>
    </row>
    <row r="116" spans="1:2" x14ac:dyDescent="0.25">
      <c r="A116">
        <v>112</v>
      </c>
      <c r="B116" s="4">
        <f t="shared" si="1"/>
        <v>9143555.774517851</v>
      </c>
    </row>
    <row r="117" spans="1:2" x14ac:dyDescent="0.25">
      <c r="A117">
        <v>113</v>
      </c>
      <c r="B117" s="4">
        <f t="shared" si="1"/>
        <v>9234991.3322630301</v>
      </c>
    </row>
    <row r="118" spans="1:2" x14ac:dyDescent="0.25">
      <c r="A118">
        <v>114</v>
      </c>
      <c r="B118" s="4">
        <f t="shared" si="1"/>
        <v>9327341.2455856614</v>
      </c>
    </row>
    <row r="119" spans="1:2" x14ac:dyDescent="0.25">
      <c r="A119">
        <v>115</v>
      </c>
      <c r="B119" s="4">
        <f t="shared" si="1"/>
        <v>9420614.6580415163</v>
      </c>
    </row>
    <row r="120" spans="1:2" x14ac:dyDescent="0.25">
      <c r="A120">
        <v>116</v>
      </c>
      <c r="B120" s="4">
        <f t="shared" si="1"/>
        <v>9514820.8046219312</v>
      </c>
    </row>
    <row r="121" spans="1:2" x14ac:dyDescent="0.25">
      <c r="A121">
        <v>117</v>
      </c>
      <c r="B121" s="4">
        <f t="shared" si="1"/>
        <v>9609969.0126681495</v>
      </c>
    </row>
    <row r="122" spans="1:2" x14ac:dyDescent="0.25">
      <c r="A122">
        <v>118</v>
      </c>
      <c r="B122" s="4">
        <f t="shared" si="1"/>
        <v>9706068.7027948331</v>
      </c>
    </row>
    <row r="123" spans="1:2" x14ac:dyDescent="0.25">
      <c r="A123">
        <v>119</v>
      </c>
      <c r="B123" s="4">
        <f t="shared" si="1"/>
        <v>9803129.3898227792</v>
      </c>
    </row>
    <row r="124" spans="1:2" x14ac:dyDescent="0.25">
      <c r="A124">
        <v>120</v>
      </c>
      <c r="B124" s="4">
        <f t="shared" si="1"/>
        <v>9901160.6837210096</v>
      </c>
    </row>
    <row r="125" spans="1:2" x14ac:dyDescent="0.25">
      <c r="A125">
        <v>121</v>
      </c>
      <c r="B125" s="4">
        <f t="shared" si="1"/>
        <v>10000172.290558221</v>
      </c>
    </row>
    <row r="126" spans="1:2" x14ac:dyDescent="0.25">
      <c r="A126">
        <v>122</v>
      </c>
      <c r="B126" s="4">
        <f t="shared" si="1"/>
        <v>10100174.013463803</v>
      </c>
    </row>
    <row r="127" spans="1:2" x14ac:dyDescent="0.25">
      <c r="A127">
        <v>123</v>
      </c>
      <c r="B127" s="4">
        <f t="shared" si="1"/>
        <v>10201175.753598439</v>
      </c>
    </row>
    <row r="128" spans="1:2" x14ac:dyDescent="0.25">
      <c r="A128">
        <v>124</v>
      </c>
      <c r="B128" s="4">
        <f t="shared" si="1"/>
        <v>10303187.511134423</v>
      </c>
    </row>
    <row r="129" spans="1:2" x14ac:dyDescent="0.25">
      <c r="A129">
        <v>125</v>
      </c>
      <c r="B129" s="4">
        <f t="shared" si="1"/>
        <v>10406219.386245769</v>
      </c>
    </row>
    <row r="130" spans="1:2" x14ac:dyDescent="0.25">
      <c r="A130">
        <v>126</v>
      </c>
      <c r="B130" s="4">
        <f t="shared" si="1"/>
        <v>10510281.580108227</v>
      </c>
    </row>
    <row r="131" spans="1:2" x14ac:dyDescent="0.25">
      <c r="A131">
        <v>127</v>
      </c>
      <c r="B131" s="4">
        <f t="shared" si="1"/>
        <v>10615384.395909306</v>
      </c>
    </row>
    <row r="132" spans="1:2" x14ac:dyDescent="0.25">
      <c r="A132">
        <v>128</v>
      </c>
      <c r="B132" s="4">
        <f t="shared" si="1"/>
        <v>10721538.239868401</v>
      </c>
    </row>
    <row r="133" spans="1:2" x14ac:dyDescent="0.25">
      <c r="A133">
        <v>129</v>
      </c>
      <c r="B133" s="4">
        <f t="shared" si="1"/>
        <v>10828753.622267086</v>
      </c>
    </row>
    <row r="134" spans="1:2" x14ac:dyDescent="0.25">
      <c r="A134">
        <v>130</v>
      </c>
      <c r="B134" s="4">
        <f t="shared" ref="B134:B197" si="2">$B$1*(1+$B$2/100)^A134</f>
        <v>10937041.158489756</v>
      </c>
    </row>
    <row r="135" spans="1:2" x14ac:dyDescent="0.25">
      <c r="A135">
        <v>131</v>
      </c>
      <c r="B135" s="4">
        <f t="shared" si="2"/>
        <v>11046411.570074653</v>
      </c>
    </row>
    <row r="136" spans="1:2" x14ac:dyDescent="0.25">
      <c r="A136">
        <v>132</v>
      </c>
      <c r="B136" s="4">
        <f t="shared" si="2"/>
        <v>11156875.685775401</v>
      </c>
    </row>
    <row r="137" spans="1:2" x14ac:dyDescent="0.25">
      <c r="A137">
        <v>133</v>
      </c>
      <c r="B137" s="4">
        <f t="shared" si="2"/>
        <v>11268444.442633152</v>
      </c>
    </row>
    <row r="138" spans="1:2" x14ac:dyDescent="0.25">
      <c r="A138">
        <v>134</v>
      </c>
      <c r="B138" s="4">
        <f t="shared" si="2"/>
        <v>11381128.887059487</v>
      </c>
    </row>
    <row r="139" spans="1:2" x14ac:dyDescent="0.25">
      <c r="A139">
        <v>135</v>
      </c>
      <c r="B139" s="4">
        <f t="shared" si="2"/>
        <v>11494940.175930079</v>
      </c>
    </row>
    <row r="140" spans="1:2" x14ac:dyDescent="0.25">
      <c r="A140">
        <v>136</v>
      </c>
      <c r="B140" s="4">
        <f t="shared" si="2"/>
        <v>11609889.577689383</v>
      </c>
    </row>
    <row r="141" spans="1:2" x14ac:dyDescent="0.25">
      <c r="A141">
        <v>137</v>
      </c>
      <c r="B141" s="4">
        <f t="shared" si="2"/>
        <v>11725988.473466277</v>
      </c>
    </row>
    <row r="142" spans="1:2" x14ac:dyDescent="0.25">
      <c r="A142">
        <v>138</v>
      </c>
      <c r="B142" s="4">
        <f t="shared" si="2"/>
        <v>11843248.358200941</v>
      </c>
    </row>
    <row r="143" spans="1:2" x14ac:dyDescent="0.25">
      <c r="A143">
        <v>139</v>
      </c>
      <c r="B143" s="4">
        <f t="shared" si="2"/>
        <v>11961680.841782948</v>
      </c>
    </row>
    <row r="144" spans="1:2" x14ac:dyDescent="0.25">
      <c r="A144">
        <v>140</v>
      </c>
      <c r="B144" s="4">
        <f t="shared" si="2"/>
        <v>12081297.650200779</v>
      </c>
    </row>
    <row r="145" spans="1:2" x14ac:dyDescent="0.25">
      <c r="A145">
        <v>141</v>
      </c>
      <c r="B145" s="4">
        <f t="shared" si="2"/>
        <v>12202110.626702787</v>
      </c>
    </row>
    <row r="146" spans="1:2" x14ac:dyDescent="0.25">
      <c r="A146">
        <v>142</v>
      </c>
      <c r="B146" s="4">
        <f t="shared" si="2"/>
        <v>12324131.732969815</v>
      </c>
    </row>
    <row r="147" spans="1:2" x14ac:dyDescent="0.25">
      <c r="A147">
        <v>143</v>
      </c>
      <c r="B147" s="4">
        <f t="shared" si="2"/>
        <v>12447373.05029951</v>
      </c>
    </row>
    <row r="148" spans="1:2" x14ac:dyDescent="0.25">
      <c r="A148">
        <v>144</v>
      </c>
      <c r="B148" s="4">
        <f t="shared" si="2"/>
        <v>12571846.780802509</v>
      </c>
    </row>
    <row r="149" spans="1:2" x14ac:dyDescent="0.25">
      <c r="A149">
        <v>145</v>
      </c>
      <c r="B149" s="4">
        <f t="shared" si="2"/>
        <v>12697565.248610536</v>
      </c>
    </row>
    <row r="150" spans="1:2" x14ac:dyDescent="0.25">
      <c r="A150">
        <v>146</v>
      </c>
      <c r="B150" s="4">
        <f t="shared" si="2"/>
        <v>12824540.90109664</v>
      </c>
    </row>
    <row r="151" spans="1:2" x14ac:dyDescent="0.25">
      <c r="A151">
        <v>147</v>
      </c>
      <c r="B151" s="4">
        <f t="shared" si="2"/>
        <v>12952786.310107604</v>
      </c>
    </row>
    <row r="152" spans="1:2" x14ac:dyDescent="0.25">
      <c r="A152">
        <v>148</v>
      </c>
      <c r="B152" s="4">
        <f t="shared" si="2"/>
        <v>13082314.173208682</v>
      </c>
    </row>
    <row r="153" spans="1:2" x14ac:dyDescent="0.25">
      <c r="A153">
        <v>149</v>
      </c>
      <c r="B153" s="4">
        <f t="shared" si="2"/>
        <v>13213137.314940766</v>
      </c>
    </row>
    <row r="154" spans="1:2" x14ac:dyDescent="0.25">
      <c r="A154">
        <v>150</v>
      </c>
      <c r="B154" s="4">
        <f t="shared" si="2"/>
        <v>13345268.688090177</v>
      </c>
    </row>
    <row r="155" spans="1:2" x14ac:dyDescent="0.25">
      <c r="A155">
        <v>151</v>
      </c>
      <c r="B155" s="4">
        <f t="shared" si="2"/>
        <v>13478721.374971077</v>
      </c>
    </row>
    <row r="156" spans="1:2" x14ac:dyDescent="0.25">
      <c r="A156">
        <v>152</v>
      </c>
      <c r="B156" s="4">
        <f t="shared" si="2"/>
        <v>13613508.588720791</v>
      </c>
    </row>
    <row r="157" spans="1:2" x14ac:dyDescent="0.25">
      <c r="A157">
        <v>153</v>
      </c>
      <c r="B157" s="4">
        <f t="shared" si="2"/>
        <v>13749643.674608001</v>
      </c>
    </row>
    <row r="158" spans="1:2" x14ac:dyDescent="0.25">
      <c r="A158">
        <v>154</v>
      </c>
      <c r="B158" s="4">
        <f t="shared" si="2"/>
        <v>13887140.111354081</v>
      </c>
    </row>
    <row r="159" spans="1:2" x14ac:dyDescent="0.25">
      <c r="A159">
        <v>155</v>
      </c>
      <c r="B159" s="4">
        <f t="shared" si="2"/>
        <v>14026011.512467617</v>
      </c>
    </row>
    <row r="160" spans="1:2" x14ac:dyDescent="0.25">
      <c r="A160">
        <v>156</v>
      </c>
      <c r="B160" s="4">
        <f t="shared" si="2"/>
        <v>14166271.627592292</v>
      </c>
    </row>
    <row r="161" spans="1:2" x14ac:dyDescent="0.25">
      <c r="A161">
        <v>157</v>
      </c>
      <c r="B161" s="4">
        <f t="shared" si="2"/>
        <v>14307934.343868216</v>
      </c>
    </row>
    <row r="162" spans="1:2" x14ac:dyDescent="0.25">
      <c r="A162">
        <v>158</v>
      </c>
      <c r="B162" s="4">
        <f t="shared" si="2"/>
        <v>14451013.687306901</v>
      </c>
    </row>
    <row r="163" spans="1:2" x14ac:dyDescent="0.25">
      <c r="A163">
        <v>159</v>
      </c>
      <c r="B163" s="4">
        <f t="shared" si="2"/>
        <v>14595523.824179966</v>
      </c>
    </row>
    <row r="164" spans="1:2" x14ac:dyDescent="0.25">
      <c r="A164">
        <v>160</v>
      </c>
      <c r="B164" s="4">
        <f t="shared" si="2"/>
        <v>14741479.062421771</v>
      </c>
    </row>
    <row r="165" spans="1:2" x14ac:dyDescent="0.25">
      <c r="A165">
        <v>161</v>
      </c>
      <c r="B165" s="4">
        <f t="shared" si="2"/>
        <v>14888893.853045987</v>
      </c>
    </row>
    <row r="166" spans="1:2" x14ac:dyDescent="0.25">
      <c r="A166">
        <v>162</v>
      </c>
      <c r="B166" s="4">
        <f t="shared" si="2"/>
        <v>15037782.791576447</v>
      </c>
    </row>
    <row r="167" spans="1:2" x14ac:dyDescent="0.25">
      <c r="A167">
        <v>163</v>
      </c>
      <c r="B167" s="4">
        <f t="shared" si="2"/>
        <v>15188160.619492209</v>
      </c>
    </row>
    <row r="168" spans="1:2" x14ac:dyDescent="0.25">
      <c r="A168">
        <v>164</v>
      </c>
      <c r="B168" s="4">
        <f t="shared" si="2"/>
        <v>15340042.225687133</v>
      </c>
    </row>
    <row r="169" spans="1:2" x14ac:dyDescent="0.25">
      <c r="A169">
        <v>165</v>
      </c>
      <c r="B169" s="4">
        <f t="shared" si="2"/>
        <v>15493442.647944005</v>
      </c>
    </row>
    <row r="170" spans="1:2" x14ac:dyDescent="0.25">
      <c r="A170">
        <v>166</v>
      </c>
      <c r="B170" s="4">
        <f t="shared" si="2"/>
        <v>15648377.074423445</v>
      </c>
    </row>
    <row r="171" spans="1:2" x14ac:dyDescent="0.25">
      <c r="A171">
        <v>167</v>
      </c>
      <c r="B171" s="4">
        <f t="shared" si="2"/>
        <v>15804860.845167676</v>
      </c>
    </row>
    <row r="172" spans="1:2" x14ac:dyDescent="0.25">
      <c r="A172">
        <v>168</v>
      </c>
      <c r="B172" s="4">
        <f t="shared" si="2"/>
        <v>15962909.453619357</v>
      </c>
    </row>
    <row r="173" spans="1:2" x14ac:dyDescent="0.25">
      <c r="A173">
        <v>169</v>
      </c>
      <c r="B173" s="4">
        <f t="shared" si="2"/>
        <v>16122538.548155552</v>
      </c>
    </row>
    <row r="174" spans="1:2" x14ac:dyDescent="0.25">
      <c r="A174">
        <v>170</v>
      </c>
      <c r="B174" s="4">
        <f t="shared" si="2"/>
        <v>16283763.933637111</v>
      </c>
    </row>
    <row r="175" spans="1:2" x14ac:dyDescent="0.25">
      <c r="A175">
        <v>171</v>
      </c>
      <c r="B175" s="4">
        <f t="shared" si="2"/>
        <v>16446601.572973477</v>
      </c>
    </row>
    <row r="176" spans="1:2" x14ac:dyDescent="0.25">
      <c r="A176">
        <v>172</v>
      </c>
      <c r="B176" s="4">
        <f t="shared" si="2"/>
        <v>16611067.588703213</v>
      </c>
    </row>
    <row r="177" spans="1:2" x14ac:dyDescent="0.25">
      <c r="A177">
        <v>173</v>
      </c>
      <c r="B177" s="4">
        <f t="shared" si="2"/>
        <v>16777178.264590245</v>
      </c>
    </row>
    <row r="178" spans="1:2" x14ac:dyDescent="0.25">
      <c r="A178">
        <v>174</v>
      </c>
      <c r="B178" s="4">
        <f t="shared" si="2"/>
        <v>16944950.047236148</v>
      </c>
    </row>
    <row r="179" spans="1:2" x14ac:dyDescent="0.25">
      <c r="A179">
        <v>175</v>
      </c>
      <c r="B179" s="4">
        <f t="shared" si="2"/>
        <v>17114399.547708504</v>
      </c>
    </row>
    <row r="180" spans="1:2" x14ac:dyDescent="0.25">
      <c r="A180">
        <v>176</v>
      </c>
      <c r="B180" s="4">
        <f t="shared" si="2"/>
        <v>17285543.543185595</v>
      </c>
    </row>
    <row r="181" spans="1:2" x14ac:dyDescent="0.25">
      <c r="A181">
        <v>177</v>
      </c>
      <c r="B181" s="4">
        <f t="shared" si="2"/>
        <v>17458398.978617452</v>
      </c>
    </row>
    <row r="182" spans="1:2" x14ac:dyDescent="0.25">
      <c r="A182">
        <v>178</v>
      </c>
      <c r="B182" s="4">
        <f t="shared" si="2"/>
        <v>17632982.96840363</v>
      </c>
    </row>
    <row r="183" spans="1:2" x14ac:dyDescent="0.25">
      <c r="A183">
        <v>179</v>
      </c>
      <c r="B183" s="4">
        <f t="shared" si="2"/>
        <v>17809312.79808766</v>
      </c>
    </row>
    <row r="184" spans="1:2" x14ac:dyDescent="0.25">
      <c r="A184">
        <v>180</v>
      </c>
      <c r="B184" s="4">
        <f t="shared" si="2"/>
        <v>17987405.926068541</v>
      </c>
    </row>
    <row r="185" spans="1:2" x14ac:dyDescent="0.25">
      <c r="A185">
        <v>181</v>
      </c>
      <c r="B185" s="4">
        <f t="shared" si="2"/>
        <v>18167279.985329222</v>
      </c>
    </row>
    <row r="186" spans="1:2" x14ac:dyDescent="0.25">
      <c r="A186">
        <v>182</v>
      </c>
      <c r="B186" s="4">
        <f t="shared" si="2"/>
        <v>18348952.785182517</v>
      </c>
    </row>
    <row r="187" spans="1:2" x14ac:dyDescent="0.25">
      <c r="A187">
        <v>183</v>
      </c>
      <c r="B187" s="4">
        <f t="shared" si="2"/>
        <v>18532442.313034341</v>
      </c>
    </row>
    <row r="188" spans="1:2" x14ac:dyDescent="0.25">
      <c r="A188">
        <v>184</v>
      </c>
      <c r="B188" s="4">
        <f t="shared" si="2"/>
        <v>18717766.736164689</v>
      </c>
    </row>
    <row r="189" spans="1:2" x14ac:dyDescent="0.25">
      <c r="A189">
        <v>185</v>
      </c>
      <c r="B189" s="4">
        <f t="shared" si="2"/>
        <v>18904944.40352634</v>
      </c>
    </row>
    <row r="190" spans="1:2" x14ac:dyDescent="0.25">
      <c r="A190">
        <v>186</v>
      </c>
      <c r="B190" s="4">
        <f t="shared" si="2"/>
        <v>19093993.847561602</v>
      </c>
    </row>
    <row r="191" spans="1:2" x14ac:dyDescent="0.25">
      <c r="A191">
        <v>187</v>
      </c>
      <c r="B191" s="4">
        <f t="shared" si="2"/>
        <v>19284933.78603721</v>
      </c>
    </row>
    <row r="192" spans="1:2" x14ac:dyDescent="0.25">
      <c r="A192">
        <v>188</v>
      </c>
      <c r="B192" s="4">
        <f t="shared" si="2"/>
        <v>19477783.123897586</v>
      </c>
    </row>
    <row r="193" spans="1:2" x14ac:dyDescent="0.25">
      <c r="A193">
        <v>189</v>
      </c>
      <c r="B193" s="4">
        <f t="shared" si="2"/>
        <v>19672560.95513656</v>
      </c>
    </row>
    <row r="194" spans="1:2" x14ac:dyDescent="0.25">
      <c r="A194">
        <v>190</v>
      </c>
      <c r="B194" s="4">
        <f t="shared" si="2"/>
        <v>19869286.56468793</v>
      </c>
    </row>
    <row r="195" spans="1:2" x14ac:dyDescent="0.25">
      <c r="A195">
        <v>191</v>
      </c>
      <c r="B195" s="4">
        <f t="shared" si="2"/>
        <v>20067979.430334803</v>
      </c>
    </row>
    <row r="196" spans="1:2" x14ac:dyDescent="0.25">
      <c r="A196">
        <v>192</v>
      </c>
      <c r="B196" s="4">
        <f t="shared" si="2"/>
        <v>20268659.224638157</v>
      </c>
    </row>
    <row r="197" spans="1:2" x14ac:dyDescent="0.25">
      <c r="A197">
        <v>193</v>
      </c>
      <c r="B197" s="4">
        <f t="shared" si="2"/>
        <v>20471345.816884536</v>
      </c>
    </row>
    <row r="198" spans="1:2" x14ac:dyDescent="0.25">
      <c r="A198">
        <v>194</v>
      </c>
      <c r="B198" s="4">
        <f t="shared" ref="B198:B261" si="3">$B$1*(1+$B$2/100)^A198</f>
        <v>20676059.275053386</v>
      </c>
    </row>
    <row r="199" spans="1:2" x14ac:dyDescent="0.25">
      <c r="A199">
        <v>195</v>
      </c>
      <c r="B199" s="4">
        <f t="shared" si="3"/>
        <v>20882819.867803913</v>
      </c>
    </row>
    <row r="200" spans="1:2" x14ac:dyDescent="0.25">
      <c r="A200">
        <v>196</v>
      </c>
      <c r="B200" s="4">
        <f t="shared" si="3"/>
        <v>21091648.066481955</v>
      </c>
    </row>
    <row r="201" spans="1:2" x14ac:dyDescent="0.25">
      <c r="A201">
        <v>197</v>
      </c>
      <c r="B201" s="4">
        <f t="shared" si="3"/>
        <v>21302564.547146775</v>
      </c>
    </row>
    <row r="202" spans="1:2" x14ac:dyDescent="0.25">
      <c r="A202">
        <v>198</v>
      </c>
      <c r="B202" s="4">
        <f t="shared" si="3"/>
        <v>21515590.192618247</v>
      </c>
    </row>
    <row r="203" spans="1:2" x14ac:dyDescent="0.25">
      <c r="A203">
        <v>199</v>
      </c>
      <c r="B203" s="4">
        <f t="shared" si="3"/>
        <v>21730746.094544422</v>
      </c>
    </row>
    <row r="204" spans="1:2" x14ac:dyDescent="0.25">
      <c r="A204">
        <v>200</v>
      </c>
      <c r="B204" s="4">
        <f t="shared" si="3"/>
        <v>21948053.555489872</v>
      </c>
    </row>
    <row r="205" spans="1:2" x14ac:dyDescent="0.25">
      <c r="A205">
        <v>201</v>
      </c>
      <c r="B205" s="4">
        <f t="shared" si="3"/>
        <v>22167534.091044769</v>
      </c>
    </row>
    <row r="206" spans="1:2" x14ac:dyDescent="0.25">
      <c r="A206">
        <v>202</v>
      </c>
      <c r="B206" s="4">
        <f t="shared" si="3"/>
        <v>22389209.431955218</v>
      </c>
    </row>
    <row r="207" spans="1:2" x14ac:dyDescent="0.25">
      <c r="A207">
        <v>203</v>
      </c>
      <c r="B207" s="4">
        <f t="shared" si="3"/>
        <v>22613101.526274767</v>
      </c>
    </row>
    <row r="208" spans="1:2" x14ac:dyDescent="0.25">
      <c r="A208">
        <v>204</v>
      </c>
      <c r="B208" s="4">
        <f t="shared" si="3"/>
        <v>22839232.541537516</v>
      </c>
    </row>
    <row r="209" spans="1:2" x14ac:dyDescent="0.25">
      <c r="A209">
        <v>205</v>
      </c>
      <c r="B209" s="4">
        <f t="shared" si="3"/>
        <v>23067624.866952889</v>
      </c>
    </row>
    <row r="210" spans="1:2" x14ac:dyDescent="0.25">
      <c r="A210">
        <v>206</v>
      </c>
      <c r="B210" s="4">
        <f t="shared" si="3"/>
        <v>23298301.115622424</v>
      </c>
    </row>
    <row r="211" spans="1:2" x14ac:dyDescent="0.25">
      <c r="A211">
        <v>207</v>
      </c>
      <c r="B211" s="4">
        <f t="shared" si="3"/>
        <v>23531284.12677864</v>
      </c>
    </row>
    <row r="212" spans="1:2" x14ac:dyDescent="0.25">
      <c r="A212">
        <v>208</v>
      </c>
      <c r="B212" s="4">
        <f t="shared" si="3"/>
        <v>23766596.968046434</v>
      </c>
    </row>
    <row r="213" spans="1:2" x14ac:dyDescent="0.25">
      <c r="A213">
        <v>209</v>
      </c>
      <c r="B213" s="4">
        <f t="shared" si="3"/>
        <v>24004262.937726896</v>
      </c>
    </row>
    <row r="214" spans="1:2" x14ac:dyDescent="0.25">
      <c r="A214">
        <v>210</v>
      </c>
      <c r="B214" s="4">
        <f t="shared" si="3"/>
        <v>24244305.567104176</v>
      </c>
    </row>
    <row r="215" spans="1:2" x14ac:dyDescent="0.25">
      <c r="A215">
        <v>211</v>
      </c>
      <c r="B215" s="4">
        <f t="shared" si="3"/>
        <v>24486748.622775208</v>
      </c>
    </row>
    <row r="216" spans="1:2" x14ac:dyDescent="0.25">
      <c r="A216">
        <v>212</v>
      </c>
      <c r="B216" s="4">
        <f t="shared" si="3"/>
        <v>24731616.109002966</v>
      </c>
    </row>
    <row r="217" spans="1:2" x14ac:dyDescent="0.25">
      <c r="A217">
        <v>213</v>
      </c>
      <c r="B217" s="4">
        <f t="shared" si="3"/>
        <v>24978932.270092987</v>
      </c>
    </row>
    <row r="218" spans="1:2" x14ac:dyDescent="0.25">
      <c r="A218">
        <v>214</v>
      </c>
      <c r="B218" s="4">
        <f t="shared" si="3"/>
        <v>25228721.592793927</v>
      </c>
    </row>
    <row r="219" spans="1:2" x14ac:dyDescent="0.25">
      <c r="A219">
        <v>215</v>
      </c>
      <c r="B219" s="4">
        <f t="shared" si="3"/>
        <v>25481008.808721855</v>
      </c>
    </row>
    <row r="220" spans="1:2" x14ac:dyDescent="0.25">
      <c r="A220">
        <v>216</v>
      </c>
      <c r="B220" s="4">
        <f t="shared" si="3"/>
        <v>25735818.896809082</v>
      </c>
    </row>
    <row r="221" spans="1:2" x14ac:dyDescent="0.25">
      <c r="A221">
        <v>217</v>
      </c>
      <c r="B221" s="4">
        <f t="shared" si="3"/>
        <v>25993177.085777178</v>
      </c>
    </row>
    <row r="222" spans="1:2" x14ac:dyDescent="0.25">
      <c r="A222">
        <v>218</v>
      </c>
      <c r="B222" s="4">
        <f t="shared" si="3"/>
        <v>26253108.856634952</v>
      </c>
    </row>
    <row r="223" spans="1:2" x14ac:dyDescent="0.25">
      <c r="A223">
        <v>219</v>
      </c>
      <c r="B223" s="4">
        <f t="shared" si="3"/>
        <v>26515639.945201293</v>
      </c>
    </row>
    <row r="224" spans="1:2" x14ac:dyDescent="0.25">
      <c r="A224">
        <v>220</v>
      </c>
      <c r="B224" s="4">
        <f t="shared" si="3"/>
        <v>26780796.344653305</v>
      </c>
    </row>
    <row r="225" spans="1:2" x14ac:dyDescent="0.25">
      <c r="A225">
        <v>221</v>
      </c>
      <c r="B225" s="4">
        <f t="shared" si="3"/>
        <v>27048604.30809984</v>
      </c>
    </row>
    <row r="226" spans="1:2" x14ac:dyDescent="0.25">
      <c r="A226">
        <v>222</v>
      </c>
      <c r="B226" s="4">
        <f t="shared" si="3"/>
        <v>27319090.35118084</v>
      </c>
    </row>
    <row r="227" spans="1:2" x14ac:dyDescent="0.25">
      <c r="A227">
        <v>223</v>
      </c>
      <c r="B227" s="4">
        <f t="shared" si="3"/>
        <v>27592281.254692644</v>
      </c>
    </row>
    <row r="228" spans="1:2" x14ac:dyDescent="0.25">
      <c r="A228">
        <v>224</v>
      </c>
      <c r="B228" s="4">
        <f t="shared" si="3"/>
        <v>27868204.067239575</v>
      </c>
    </row>
    <row r="229" spans="1:2" x14ac:dyDescent="0.25">
      <c r="A229">
        <v>225</v>
      </c>
      <c r="B229" s="4">
        <f t="shared" si="3"/>
        <v>28146886.107911974</v>
      </c>
    </row>
    <row r="230" spans="1:2" x14ac:dyDescent="0.25">
      <c r="A230">
        <v>226</v>
      </c>
      <c r="B230" s="4">
        <f t="shared" si="3"/>
        <v>28428354.96899109</v>
      </c>
    </row>
    <row r="231" spans="1:2" x14ac:dyDescent="0.25">
      <c r="A231">
        <v>227</v>
      </c>
      <c r="B231" s="4">
        <f t="shared" si="3"/>
        <v>28712638.518680997</v>
      </c>
    </row>
    <row r="232" spans="1:2" x14ac:dyDescent="0.25">
      <c r="A232">
        <v>228</v>
      </c>
      <c r="B232" s="4">
        <f t="shared" si="3"/>
        <v>28999764.903867811</v>
      </c>
    </row>
    <row r="233" spans="1:2" x14ac:dyDescent="0.25">
      <c r="A233">
        <v>229</v>
      </c>
      <c r="B233" s="4">
        <f t="shared" si="3"/>
        <v>29289762.552906487</v>
      </c>
    </row>
    <row r="234" spans="1:2" x14ac:dyDescent="0.25">
      <c r="A234">
        <v>230</v>
      </c>
      <c r="B234" s="4">
        <f t="shared" si="3"/>
        <v>29582660.178435557</v>
      </c>
    </row>
    <row r="235" spans="1:2" x14ac:dyDescent="0.25">
      <c r="A235">
        <v>231</v>
      </c>
      <c r="B235" s="4">
        <f t="shared" si="3"/>
        <v>29878486.780219905</v>
      </c>
    </row>
    <row r="236" spans="1:2" x14ac:dyDescent="0.25">
      <c r="A236">
        <v>232</v>
      </c>
      <c r="B236" s="4">
        <f t="shared" si="3"/>
        <v>30177271.648022112</v>
      </c>
    </row>
    <row r="237" spans="1:2" x14ac:dyDescent="0.25">
      <c r="A237">
        <v>233</v>
      </c>
      <c r="B237" s="4">
        <f t="shared" si="3"/>
        <v>30479044.364502333</v>
      </c>
    </row>
    <row r="238" spans="1:2" x14ac:dyDescent="0.25">
      <c r="A238">
        <v>234</v>
      </c>
      <c r="B238" s="4">
        <f t="shared" si="3"/>
        <v>30783834.808147363</v>
      </c>
    </row>
    <row r="239" spans="1:2" x14ac:dyDescent="0.25">
      <c r="A239">
        <v>235</v>
      </c>
      <c r="B239" s="4">
        <f t="shared" si="3"/>
        <v>31091673.156228825</v>
      </c>
    </row>
    <row r="240" spans="1:2" x14ac:dyDescent="0.25">
      <c r="A240">
        <v>236</v>
      </c>
      <c r="B240" s="4">
        <f t="shared" si="3"/>
        <v>31402589.88779112</v>
      </c>
    </row>
    <row r="241" spans="1:2" x14ac:dyDescent="0.25">
      <c r="A241">
        <v>237</v>
      </c>
      <c r="B241" s="4">
        <f t="shared" si="3"/>
        <v>31716615.786669035</v>
      </c>
    </row>
    <row r="242" spans="1:2" x14ac:dyDescent="0.25">
      <c r="A242">
        <v>238</v>
      </c>
      <c r="B242" s="4">
        <f t="shared" si="3"/>
        <v>32033781.944535725</v>
      </c>
    </row>
    <row r="243" spans="1:2" x14ac:dyDescent="0.25">
      <c r="A243">
        <v>239</v>
      </c>
      <c r="B243" s="4">
        <f t="shared" si="3"/>
        <v>32354119.763981074</v>
      </c>
    </row>
    <row r="244" spans="1:2" x14ac:dyDescent="0.25">
      <c r="A244">
        <v>240</v>
      </c>
      <c r="B244" s="4">
        <f t="shared" si="3"/>
        <v>32677660.96162089</v>
      </c>
    </row>
    <row r="245" spans="1:2" x14ac:dyDescent="0.25">
      <c r="A245">
        <v>241</v>
      </c>
      <c r="B245" s="4">
        <f t="shared" si="3"/>
        <v>33004437.571237106</v>
      </c>
    </row>
    <row r="246" spans="1:2" x14ac:dyDescent="0.25">
      <c r="A246">
        <v>242</v>
      </c>
      <c r="B246" s="4">
        <f t="shared" si="3"/>
        <v>33334481.946949478</v>
      </c>
    </row>
    <row r="247" spans="1:2" x14ac:dyDescent="0.25">
      <c r="A247">
        <v>243</v>
      </c>
      <c r="B247" s="4">
        <f t="shared" si="3"/>
        <v>33667826.766418964</v>
      </c>
    </row>
    <row r="248" spans="1:2" x14ac:dyDescent="0.25">
      <c r="A248">
        <v>244</v>
      </c>
      <c r="B248" s="4">
        <f t="shared" si="3"/>
        <v>34004505.034083158</v>
      </c>
    </row>
    <row r="249" spans="1:2" x14ac:dyDescent="0.25">
      <c r="A249">
        <v>245</v>
      </c>
      <c r="B249" s="4">
        <f t="shared" si="3"/>
        <v>34344550.084423989</v>
      </c>
    </row>
    <row r="250" spans="1:2" x14ac:dyDescent="0.25">
      <c r="A250">
        <v>246</v>
      </c>
      <c r="B250" s="4">
        <f t="shared" si="3"/>
        <v>34687995.585268237</v>
      </c>
    </row>
    <row r="251" spans="1:2" x14ac:dyDescent="0.25">
      <c r="A251">
        <v>247</v>
      </c>
      <c r="B251" s="4">
        <f t="shared" si="3"/>
        <v>35034875.541120909</v>
      </c>
    </row>
    <row r="252" spans="1:2" x14ac:dyDescent="0.25">
      <c r="A252">
        <v>248</v>
      </c>
      <c r="B252" s="4">
        <f t="shared" si="3"/>
        <v>35385224.296532124</v>
      </c>
    </row>
    <row r="253" spans="1:2" x14ac:dyDescent="0.25">
      <c r="A253">
        <v>249</v>
      </c>
      <c r="B253" s="4">
        <f t="shared" si="3"/>
        <v>35739076.53949745</v>
      </c>
    </row>
    <row r="254" spans="1:2" x14ac:dyDescent="0.25">
      <c r="A254">
        <v>250</v>
      </c>
      <c r="B254" s="4">
        <f t="shared" si="3"/>
        <v>36096467.304892421</v>
      </c>
    </row>
    <row r="255" spans="1:2" x14ac:dyDescent="0.25">
      <c r="A255">
        <v>251</v>
      </c>
      <c r="B255" s="4">
        <f t="shared" si="3"/>
        <v>36457431.977941334</v>
      </c>
    </row>
    <row r="256" spans="1:2" x14ac:dyDescent="0.25">
      <c r="A256">
        <v>252</v>
      </c>
      <c r="B256" s="4">
        <f t="shared" si="3"/>
        <v>36822006.297720753</v>
      </c>
    </row>
    <row r="257" spans="1:2" x14ac:dyDescent="0.25">
      <c r="A257">
        <v>253</v>
      </c>
      <c r="B257" s="4">
        <f t="shared" si="3"/>
        <v>37190226.360697962</v>
      </c>
    </row>
    <row r="258" spans="1:2" x14ac:dyDescent="0.25">
      <c r="A258">
        <v>254</v>
      </c>
      <c r="B258" s="4">
        <f t="shared" si="3"/>
        <v>37562128.62430495</v>
      </c>
    </row>
    <row r="259" spans="1:2" x14ac:dyDescent="0.25">
      <c r="A259">
        <v>255</v>
      </c>
      <c r="B259" s="4">
        <f t="shared" si="3"/>
        <v>37937749.910547987</v>
      </c>
    </row>
    <row r="260" spans="1:2" x14ac:dyDescent="0.25">
      <c r="A260">
        <v>256</v>
      </c>
      <c r="B260" s="4">
        <f t="shared" si="3"/>
        <v>38317127.409653477</v>
      </c>
    </row>
    <row r="261" spans="1:2" x14ac:dyDescent="0.25">
      <c r="A261">
        <v>257</v>
      </c>
      <c r="B261" s="4">
        <f t="shared" si="3"/>
        <v>38700298.683750011</v>
      </c>
    </row>
    <row r="262" spans="1:2" x14ac:dyDescent="0.25">
      <c r="A262">
        <v>258</v>
      </c>
      <c r="B262" s="4">
        <f t="shared" ref="B262:B325" si="4">$B$1*(1+$B$2/100)^A262</f>
        <v>39087301.67058751</v>
      </c>
    </row>
    <row r="263" spans="1:2" x14ac:dyDescent="0.25">
      <c r="A263">
        <v>259</v>
      </c>
      <c r="B263" s="4">
        <f t="shared" si="4"/>
        <v>39478174.68729338</v>
      </c>
    </row>
    <row r="264" spans="1:2" x14ac:dyDescent="0.25">
      <c r="A264">
        <v>260</v>
      </c>
      <c r="B264" s="4">
        <f t="shared" si="4"/>
        <v>39872956.43416632</v>
      </c>
    </row>
    <row r="265" spans="1:2" x14ac:dyDescent="0.25">
      <c r="A265">
        <v>261</v>
      </c>
      <c r="B265" s="4">
        <f t="shared" si="4"/>
        <v>40271685.998507977</v>
      </c>
    </row>
    <row r="266" spans="1:2" x14ac:dyDescent="0.25">
      <c r="A266">
        <v>262</v>
      </c>
      <c r="B266" s="4">
        <f t="shared" si="4"/>
        <v>40674402.858493067</v>
      </c>
    </row>
    <row r="267" spans="1:2" x14ac:dyDescent="0.25">
      <c r="A267">
        <v>263</v>
      </c>
      <c r="B267" s="4">
        <f t="shared" si="4"/>
        <v>41081146.887077987</v>
      </c>
    </row>
    <row r="268" spans="1:2" x14ac:dyDescent="0.25">
      <c r="A268">
        <v>264</v>
      </c>
      <c r="B268" s="4">
        <f t="shared" si="4"/>
        <v>41491958.355948776</v>
      </c>
    </row>
    <row r="269" spans="1:2" x14ac:dyDescent="0.25">
      <c r="A269">
        <v>265</v>
      </c>
      <c r="B269" s="4">
        <f t="shared" si="4"/>
        <v>41906877.939508267</v>
      </c>
    </row>
    <row r="270" spans="1:2" x14ac:dyDescent="0.25">
      <c r="A270">
        <v>266</v>
      </c>
      <c r="B270" s="4">
        <f t="shared" si="4"/>
        <v>42325946.718903348</v>
      </c>
    </row>
    <row r="271" spans="1:2" x14ac:dyDescent="0.25">
      <c r="A271">
        <v>267</v>
      </c>
      <c r="B271" s="4">
        <f t="shared" si="4"/>
        <v>42749206.186092377</v>
      </c>
    </row>
    <row r="272" spans="1:2" x14ac:dyDescent="0.25">
      <c r="A272">
        <v>268</v>
      </c>
      <c r="B272" s="4">
        <f t="shared" si="4"/>
        <v>43176698.247953303</v>
      </c>
    </row>
    <row r="273" spans="1:2" x14ac:dyDescent="0.25">
      <c r="A273">
        <v>269</v>
      </c>
      <c r="B273" s="4">
        <f t="shared" si="4"/>
        <v>43608465.230432838</v>
      </c>
    </row>
    <row r="274" spans="1:2" x14ac:dyDescent="0.25">
      <c r="A274">
        <v>270</v>
      </c>
      <c r="B274" s="4">
        <f t="shared" si="4"/>
        <v>44044549.882737175</v>
      </c>
    </row>
    <row r="275" spans="1:2" x14ac:dyDescent="0.25">
      <c r="A275">
        <v>271</v>
      </c>
      <c r="B275" s="4">
        <f t="shared" si="4"/>
        <v>44484995.381564528</v>
      </c>
    </row>
    <row r="276" spans="1:2" x14ac:dyDescent="0.25">
      <c r="A276">
        <v>272</v>
      </c>
      <c r="B276" s="4">
        <f t="shared" si="4"/>
        <v>44929845.335380189</v>
      </c>
    </row>
    <row r="277" spans="1:2" x14ac:dyDescent="0.25">
      <c r="A277">
        <v>273</v>
      </c>
      <c r="B277" s="4">
        <f t="shared" si="4"/>
        <v>45379143.788733989</v>
      </c>
    </row>
    <row r="278" spans="1:2" x14ac:dyDescent="0.25">
      <c r="A278">
        <v>274</v>
      </c>
      <c r="B278" s="4">
        <f t="shared" si="4"/>
        <v>45832935.226621337</v>
      </c>
    </row>
    <row r="279" spans="1:2" x14ac:dyDescent="0.25">
      <c r="A279">
        <v>275</v>
      </c>
      <c r="B279" s="4">
        <f t="shared" si="4"/>
        <v>46291264.578887537</v>
      </c>
    </row>
    <row r="280" spans="1:2" x14ac:dyDescent="0.25">
      <c r="A280">
        <v>276</v>
      </c>
      <c r="B280" s="4">
        <f t="shared" si="4"/>
        <v>46754177.224676415</v>
      </c>
    </row>
    <row r="281" spans="1:2" x14ac:dyDescent="0.25">
      <c r="A281">
        <v>277</v>
      </c>
      <c r="B281" s="4">
        <f t="shared" si="4"/>
        <v>47221718.996923171</v>
      </c>
    </row>
    <row r="282" spans="1:2" x14ac:dyDescent="0.25">
      <c r="A282">
        <v>278</v>
      </c>
      <c r="B282" s="4">
        <f t="shared" si="4"/>
        <v>47693936.18689242</v>
      </c>
    </row>
    <row r="283" spans="1:2" x14ac:dyDescent="0.25">
      <c r="A283">
        <v>279</v>
      </c>
      <c r="B283" s="4">
        <f t="shared" si="4"/>
        <v>48170875.548761338</v>
      </c>
    </row>
    <row r="284" spans="1:2" x14ac:dyDescent="0.25">
      <c r="A284">
        <v>280</v>
      </c>
      <c r="B284" s="4">
        <f t="shared" si="4"/>
        <v>48652584.304248959</v>
      </c>
    </row>
    <row r="285" spans="1:2" x14ac:dyDescent="0.25">
      <c r="A285">
        <v>281</v>
      </c>
      <c r="B285" s="4">
        <f t="shared" si="4"/>
        <v>49139110.147291452</v>
      </c>
    </row>
    <row r="286" spans="1:2" x14ac:dyDescent="0.25">
      <c r="A286">
        <v>282</v>
      </c>
      <c r="B286" s="4">
        <f t="shared" si="4"/>
        <v>49630501.248764373</v>
      </c>
    </row>
    <row r="287" spans="1:2" x14ac:dyDescent="0.25">
      <c r="A287">
        <v>283</v>
      </c>
      <c r="B287" s="4">
        <f t="shared" si="4"/>
        <v>50126806.261252001</v>
      </c>
    </row>
    <row r="288" spans="1:2" x14ac:dyDescent="0.25">
      <c r="A288">
        <v>284</v>
      </c>
      <c r="B288" s="4">
        <f t="shared" si="4"/>
        <v>50628074.32386452</v>
      </c>
    </row>
    <row r="289" spans="1:2" x14ac:dyDescent="0.25">
      <c r="A289">
        <v>285</v>
      </c>
      <c r="B289" s="4">
        <f t="shared" si="4"/>
        <v>51134355.06710317</v>
      </c>
    </row>
    <row r="290" spans="1:2" x14ac:dyDescent="0.25">
      <c r="A290">
        <v>286</v>
      </c>
      <c r="B290" s="4">
        <f t="shared" si="4"/>
        <v>51645698.617774211</v>
      </c>
    </row>
    <row r="291" spans="1:2" x14ac:dyDescent="0.25">
      <c r="A291">
        <v>287</v>
      </c>
      <c r="B291" s="4">
        <f t="shared" si="4"/>
        <v>52162155.603951931</v>
      </c>
    </row>
    <row r="292" spans="1:2" x14ac:dyDescent="0.25">
      <c r="A292">
        <v>288</v>
      </c>
      <c r="B292" s="4">
        <f t="shared" si="4"/>
        <v>52683777.159991466</v>
      </c>
    </row>
    <row r="293" spans="1:2" x14ac:dyDescent="0.25">
      <c r="A293">
        <v>289</v>
      </c>
      <c r="B293" s="4">
        <f t="shared" si="4"/>
        <v>53210614.931591377</v>
      </c>
    </row>
    <row r="294" spans="1:2" x14ac:dyDescent="0.25">
      <c r="A294">
        <v>290</v>
      </c>
      <c r="B294" s="4">
        <f t="shared" si="4"/>
        <v>53742721.0809073</v>
      </c>
    </row>
    <row r="295" spans="1:2" x14ac:dyDescent="0.25">
      <c r="A295">
        <v>291</v>
      </c>
      <c r="B295" s="4">
        <f t="shared" si="4"/>
        <v>54280148.29171636</v>
      </c>
    </row>
    <row r="296" spans="1:2" x14ac:dyDescent="0.25">
      <c r="A296">
        <v>292</v>
      </c>
      <c r="B296" s="4">
        <f t="shared" si="4"/>
        <v>54822949.774633527</v>
      </c>
    </row>
    <row r="297" spans="1:2" x14ac:dyDescent="0.25">
      <c r="A297">
        <v>293</v>
      </c>
      <c r="B297" s="4">
        <f t="shared" si="4"/>
        <v>55371179.272379868</v>
      </c>
    </row>
    <row r="298" spans="1:2" x14ac:dyDescent="0.25">
      <c r="A298">
        <v>294</v>
      </c>
      <c r="B298" s="4">
        <f t="shared" si="4"/>
        <v>55924891.065103672</v>
      </c>
    </row>
    <row r="299" spans="1:2" x14ac:dyDescent="0.25">
      <c r="A299">
        <v>295</v>
      </c>
      <c r="B299" s="4">
        <f t="shared" si="4"/>
        <v>56484139.975754686</v>
      </c>
    </row>
    <row r="300" spans="1:2" x14ac:dyDescent="0.25">
      <c r="A300">
        <v>296</v>
      </c>
      <c r="B300" s="4">
        <f t="shared" si="4"/>
        <v>57048981.37551225</v>
      </c>
    </row>
    <row r="301" spans="1:2" x14ac:dyDescent="0.25">
      <c r="A301">
        <v>297</v>
      </c>
      <c r="B301" s="4">
        <f t="shared" si="4"/>
        <v>57619471.189267382</v>
      </c>
    </row>
    <row r="302" spans="1:2" x14ac:dyDescent="0.25">
      <c r="A302">
        <v>298</v>
      </c>
      <c r="B302" s="4">
        <f t="shared" si="4"/>
        <v>58195665.901160061</v>
      </c>
    </row>
    <row r="303" spans="1:2" x14ac:dyDescent="0.25">
      <c r="A303">
        <v>299</v>
      </c>
      <c r="B303" s="4">
        <f t="shared" si="4"/>
        <v>58777622.560171649</v>
      </c>
    </row>
    <row r="304" spans="1:2" x14ac:dyDescent="0.25">
      <c r="A304">
        <v>300</v>
      </c>
      <c r="B304" s="4">
        <f t="shared" si="4"/>
        <v>59365398.785773367</v>
      </c>
    </row>
    <row r="305" spans="1:2" x14ac:dyDescent="0.25">
      <c r="A305">
        <v>301</v>
      </c>
      <c r="B305" s="4">
        <f t="shared" si="4"/>
        <v>59959052.773631103</v>
      </c>
    </row>
    <row r="306" spans="1:2" x14ac:dyDescent="0.25">
      <c r="A306">
        <v>302</v>
      </c>
      <c r="B306" s="4">
        <f t="shared" si="4"/>
        <v>60558643.301367417</v>
      </c>
    </row>
    <row r="307" spans="1:2" x14ac:dyDescent="0.25">
      <c r="A307">
        <v>303</v>
      </c>
      <c r="B307" s="4">
        <f t="shared" si="4"/>
        <v>61164229.734381072</v>
      </c>
    </row>
    <row r="308" spans="1:2" x14ac:dyDescent="0.25">
      <c r="A308">
        <v>304</v>
      </c>
      <c r="B308" s="4">
        <f t="shared" si="4"/>
        <v>61775872.031724907</v>
      </c>
    </row>
    <row r="309" spans="1:2" x14ac:dyDescent="0.25">
      <c r="A309">
        <v>305</v>
      </c>
      <c r="B309" s="4">
        <f t="shared" si="4"/>
        <v>62393630.752042152</v>
      </c>
    </row>
    <row r="310" spans="1:2" x14ac:dyDescent="0.25">
      <c r="A310">
        <v>306</v>
      </c>
      <c r="B310" s="4">
        <f t="shared" si="4"/>
        <v>63017567.059562579</v>
      </c>
    </row>
    <row r="311" spans="1:2" x14ac:dyDescent="0.25">
      <c r="A311">
        <v>307</v>
      </c>
      <c r="B311" s="4">
        <f t="shared" si="4"/>
        <v>63647742.730158202</v>
      </c>
    </row>
    <row r="312" spans="1:2" x14ac:dyDescent="0.25">
      <c r="A312">
        <v>308</v>
      </c>
      <c r="B312" s="4">
        <f t="shared" si="4"/>
        <v>64284220.157459788</v>
      </c>
    </row>
    <row r="313" spans="1:2" x14ac:dyDescent="0.25">
      <c r="A313">
        <v>309</v>
      </c>
      <c r="B313" s="4">
        <f t="shared" si="4"/>
        <v>64927062.359034374</v>
      </c>
    </row>
    <row r="314" spans="1:2" x14ac:dyDescent="0.25">
      <c r="A314">
        <v>310</v>
      </c>
      <c r="B314" s="4">
        <f t="shared" si="4"/>
        <v>65576332.982624732</v>
      </c>
    </row>
    <row r="315" spans="1:2" x14ac:dyDescent="0.25">
      <c r="A315">
        <v>311</v>
      </c>
      <c r="B315" s="4">
        <f t="shared" si="4"/>
        <v>66232096.312450968</v>
      </c>
    </row>
    <row r="316" spans="1:2" x14ac:dyDescent="0.25">
      <c r="A316">
        <v>312</v>
      </c>
      <c r="B316" s="4">
        <f t="shared" si="4"/>
        <v>66894417.275575496</v>
      </c>
    </row>
    <row r="317" spans="1:2" x14ac:dyDescent="0.25">
      <c r="A317">
        <v>313</v>
      </c>
      <c r="B317" s="4">
        <f t="shared" si="4"/>
        <v>67563361.448331252</v>
      </c>
    </row>
    <row r="318" spans="1:2" x14ac:dyDescent="0.25">
      <c r="A318">
        <v>314</v>
      </c>
      <c r="B318" s="4">
        <f t="shared" si="4"/>
        <v>68238995.062814564</v>
      </c>
    </row>
    <row r="319" spans="1:2" x14ac:dyDescent="0.25">
      <c r="A319">
        <v>315</v>
      </c>
      <c r="B319" s="4">
        <f t="shared" si="4"/>
        <v>68921385.01344268</v>
      </c>
    </row>
    <row r="320" spans="1:2" x14ac:dyDescent="0.25">
      <c r="A320">
        <v>316</v>
      </c>
      <c r="B320" s="4">
        <f t="shared" si="4"/>
        <v>69610598.863577113</v>
      </c>
    </row>
    <row r="321" spans="1:2" x14ac:dyDescent="0.25">
      <c r="A321">
        <v>317</v>
      </c>
      <c r="B321" s="4">
        <f t="shared" si="4"/>
        <v>70306704.852212891</v>
      </c>
    </row>
    <row r="322" spans="1:2" x14ac:dyDescent="0.25">
      <c r="A322">
        <v>318</v>
      </c>
      <c r="B322" s="4">
        <f t="shared" si="4"/>
        <v>71009771.900735036</v>
      </c>
    </row>
    <row r="323" spans="1:2" x14ac:dyDescent="0.25">
      <c r="A323">
        <v>319</v>
      </c>
      <c r="B323" s="4">
        <f t="shared" si="4"/>
        <v>71719869.619742364</v>
      </c>
    </row>
    <row r="324" spans="1:2" x14ac:dyDescent="0.25">
      <c r="A324">
        <v>320</v>
      </c>
      <c r="B324" s="4">
        <f t="shared" si="4"/>
        <v>72437068.315939814</v>
      </c>
    </row>
    <row r="325" spans="1:2" x14ac:dyDescent="0.25">
      <c r="A325">
        <v>321</v>
      </c>
      <c r="B325" s="4">
        <f t="shared" si="4"/>
        <v>73161438.99909921</v>
      </c>
    </row>
    <row r="326" spans="1:2" x14ac:dyDescent="0.25">
      <c r="A326">
        <v>322</v>
      </c>
      <c r="B326" s="4">
        <f t="shared" ref="B326:B389" si="5">$B$1*(1+$B$2/100)^A326</f>
        <v>73893053.389090195</v>
      </c>
    </row>
    <row r="327" spans="1:2" x14ac:dyDescent="0.25">
      <c r="A327">
        <v>323</v>
      </c>
      <c r="B327" s="4">
        <f t="shared" si="5"/>
        <v>74631983.922981098</v>
      </c>
    </row>
    <row r="328" spans="1:2" x14ac:dyDescent="0.25">
      <c r="A328">
        <v>324</v>
      </c>
      <c r="B328" s="4">
        <f t="shared" si="5"/>
        <v>75378303.762210906</v>
      </c>
    </row>
    <row r="329" spans="1:2" x14ac:dyDescent="0.25">
      <c r="A329">
        <v>325</v>
      </c>
      <c r="B329" s="4">
        <f t="shared" si="5"/>
        <v>76132086.799833015</v>
      </c>
    </row>
    <row r="330" spans="1:2" x14ac:dyDescent="0.25">
      <c r="A330">
        <v>326</v>
      </c>
      <c r="B330" s="4">
        <f t="shared" si="5"/>
        <v>76893407.667831361</v>
      </c>
    </row>
    <row r="331" spans="1:2" x14ac:dyDescent="0.25">
      <c r="A331">
        <v>327</v>
      </c>
      <c r="B331" s="4">
        <f t="shared" si="5"/>
        <v>77662341.744509637</v>
      </c>
    </row>
    <row r="332" spans="1:2" x14ac:dyDescent="0.25">
      <c r="A332">
        <v>328</v>
      </c>
      <c r="B332" s="4">
        <f t="shared" si="5"/>
        <v>78438965.161954761</v>
      </c>
    </row>
    <row r="333" spans="1:2" x14ac:dyDescent="0.25">
      <c r="A333">
        <v>329</v>
      </c>
      <c r="B333" s="4">
        <f t="shared" si="5"/>
        <v>79223354.813574314</v>
      </c>
    </row>
    <row r="334" spans="1:2" x14ac:dyDescent="0.25">
      <c r="A334">
        <v>330</v>
      </c>
      <c r="B334" s="4">
        <f t="shared" si="5"/>
        <v>80015588.361710057</v>
      </c>
    </row>
    <row r="335" spans="1:2" x14ac:dyDescent="0.25">
      <c r="A335">
        <v>331</v>
      </c>
      <c r="B335" s="4">
        <f t="shared" si="5"/>
        <v>80815744.245327145</v>
      </c>
    </row>
    <row r="336" spans="1:2" x14ac:dyDescent="0.25">
      <c r="A336">
        <v>332</v>
      </c>
      <c r="B336" s="4">
        <f t="shared" si="5"/>
        <v>81623901.687780425</v>
      </c>
    </row>
    <row r="337" spans="1:2" x14ac:dyDescent="0.25">
      <c r="A337">
        <v>333</v>
      </c>
      <c r="B337" s="4">
        <f t="shared" si="5"/>
        <v>82440140.704658225</v>
      </c>
    </row>
    <row r="338" spans="1:2" x14ac:dyDescent="0.25">
      <c r="A338">
        <v>334</v>
      </c>
      <c r="B338" s="4">
        <f t="shared" si="5"/>
        <v>83264542.111704826</v>
      </c>
    </row>
    <row r="339" spans="1:2" x14ac:dyDescent="0.25">
      <c r="A339">
        <v>335</v>
      </c>
      <c r="B339" s="4">
        <f t="shared" si="5"/>
        <v>84097187.532821834</v>
      </c>
    </row>
    <row r="340" spans="1:2" x14ac:dyDescent="0.25">
      <c r="A340">
        <v>336</v>
      </c>
      <c r="B340" s="4">
        <f t="shared" si="5"/>
        <v>84938159.408150092</v>
      </c>
    </row>
    <row r="341" spans="1:2" x14ac:dyDescent="0.25">
      <c r="A341">
        <v>337</v>
      </c>
      <c r="B341" s="4">
        <f t="shared" si="5"/>
        <v>85787541.002231583</v>
      </c>
    </row>
    <row r="342" spans="1:2" x14ac:dyDescent="0.25">
      <c r="A342">
        <v>338</v>
      </c>
      <c r="B342" s="4">
        <f t="shared" si="5"/>
        <v>86645416.412253931</v>
      </c>
    </row>
    <row r="343" spans="1:2" x14ac:dyDescent="0.25">
      <c r="A343">
        <v>339</v>
      </c>
      <c r="B343" s="4">
        <f t="shared" si="5"/>
        <v>87511870.576376438</v>
      </c>
    </row>
    <row r="344" spans="1:2" x14ac:dyDescent="0.25">
      <c r="A344">
        <v>340</v>
      </c>
      <c r="B344" s="4">
        <f t="shared" si="5"/>
        <v>88386989.28214021</v>
      </c>
    </row>
    <row r="345" spans="1:2" x14ac:dyDescent="0.25">
      <c r="A345">
        <v>341</v>
      </c>
      <c r="B345" s="4">
        <f t="shared" si="5"/>
        <v>89270859.174961597</v>
      </c>
    </row>
    <row r="346" spans="1:2" x14ac:dyDescent="0.25">
      <c r="A346">
        <v>342</v>
      </c>
      <c r="B346" s="4">
        <f t="shared" si="5"/>
        <v>90163567.76671125</v>
      </c>
    </row>
    <row r="347" spans="1:2" x14ac:dyDescent="0.25">
      <c r="A347">
        <v>343</v>
      </c>
      <c r="B347" s="4">
        <f t="shared" si="5"/>
        <v>91065203.444378331</v>
      </c>
    </row>
    <row r="348" spans="1:2" x14ac:dyDescent="0.25">
      <c r="A348">
        <v>344</v>
      </c>
      <c r="B348" s="4">
        <f t="shared" si="5"/>
        <v>91975855.478822127</v>
      </c>
    </row>
    <row r="349" spans="1:2" x14ac:dyDescent="0.25">
      <c r="A349">
        <v>345</v>
      </c>
      <c r="B349" s="4">
        <f t="shared" si="5"/>
        <v>92895614.033610374</v>
      </c>
    </row>
    <row r="350" spans="1:2" x14ac:dyDescent="0.25">
      <c r="A350">
        <v>346</v>
      </c>
      <c r="B350" s="4">
        <f t="shared" si="5"/>
        <v>93824570.173946485</v>
      </c>
    </row>
    <row r="351" spans="1:2" x14ac:dyDescent="0.25">
      <c r="A351">
        <v>347</v>
      </c>
      <c r="B351" s="4">
        <f t="shared" si="5"/>
        <v>94762815.875685915</v>
      </c>
    </row>
    <row r="352" spans="1:2" x14ac:dyDescent="0.25">
      <c r="A352">
        <v>348</v>
      </c>
      <c r="B352" s="4">
        <f t="shared" si="5"/>
        <v>95710444.034442768</v>
      </c>
    </row>
    <row r="353" spans="1:2" x14ac:dyDescent="0.25">
      <c r="A353">
        <v>349</v>
      </c>
      <c r="B353" s="4">
        <f t="shared" si="5"/>
        <v>96667548.474787205</v>
      </c>
    </row>
    <row r="354" spans="1:2" x14ac:dyDescent="0.25">
      <c r="A354">
        <v>350</v>
      </c>
      <c r="B354" s="4">
        <f t="shared" si="5"/>
        <v>97634223.959535107</v>
      </c>
    </row>
    <row r="355" spans="1:2" x14ac:dyDescent="0.25">
      <c r="A355">
        <v>351</v>
      </c>
      <c r="B355" s="4">
        <f t="shared" si="5"/>
        <v>98610566.199130431</v>
      </c>
    </row>
    <row r="356" spans="1:2" x14ac:dyDescent="0.25">
      <c r="A356">
        <v>352</v>
      </c>
      <c r="B356" s="4">
        <f t="shared" si="5"/>
        <v>99596671.861121744</v>
      </c>
    </row>
    <row r="357" spans="1:2" x14ac:dyDescent="0.25">
      <c r="A357">
        <v>353</v>
      </c>
      <c r="B357" s="4">
        <f t="shared" si="5"/>
        <v>100592638.57973297</v>
      </c>
    </row>
    <row r="358" spans="1:2" x14ac:dyDescent="0.25">
      <c r="A358">
        <v>354</v>
      </c>
      <c r="B358" s="4">
        <f t="shared" si="5"/>
        <v>101598564.96553029</v>
      </c>
    </row>
    <row r="359" spans="1:2" x14ac:dyDescent="0.25">
      <c r="A359">
        <v>355</v>
      </c>
      <c r="B359" s="4">
        <f t="shared" si="5"/>
        <v>102614550.61518557</v>
      </c>
    </row>
    <row r="360" spans="1:2" x14ac:dyDescent="0.25">
      <c r="A360">
        <v>356</v>
      </c>
      <c r="B360" s="4">
        <f t="shared" si="5"/>
        <v>103640696.12133744</v>
      </c>
    </row>
    <row r="361" spans="1:2" x14ac:dyDescent="0.25">
      <c r="A361">
        <v>357</v>
      </c>
      <c r="B361" s="4">
        <f t="shared" si="5"/>
        <v>104677103.08255081</v>
      </c>
    </row>
    <row r="362" spans="1:2" x14ac:dyDescent="0.25">
      <c r="A362">
        <v>358</v>
      </c>
      <c r="B362" s="4">
        <f t="shared" si="5"/>
        <v>105723874.11337635</v>
      </c>
    </row>
    <row r="363" spans="1:2" x14ac:dyDescent="0.25">
      <c r="A363">
        <v>359</v>
      </c>
      <c r="B363" s="4">
        <f t="shared" si="5"/>
        <v>106781112.85451007</v>
      </c>
    </row>
    <row r="364" spans="1:2" x14ac:dyDescent="0.25">
      <c r="A364">
        <v>360</v>
      </c>
      <c r="B364" s="4">
        <f t="shared" si="5"/>
        <v>107848923.98305519</v>
      </c>
    </row>
    <row r="365" spans="1:2" x14ac:dyDescent="0.25">
      <c r="A365">
        <v>361</v>
      </c>
      <c r="B365" s="4">
        <f t="shared" si="5"/>
        <v>108927413.22288577</v>
      </c>
    </row>
    <row r="366" spans="1:2" x14ac:dyDescent="0.25">
      <c r="A366">
        <v>362</v>
      </c>
      <c r="B366" s="4">
        <f t="shared" si="5"/>
        <v>110016687.35511464</v>
      </c>
    </row>
    <row r="367" spans="1:2" x14ac:dyDescent="0.25">
      <c r="A367">
        <v>363</v>
      </c>
      <c r="B367" s="4">
        <f t="shared" si="5"/>
        <v>111116854.22866575</v>
      </c>
    </row>
    <row r="368" spans="1:2" x14ac:dyDescent="0.25">
      <c r="A368">
        <v>364</v>
      </c>
      <c r="B368" s="4">
        <f t="shared" si="5"/>
        <v>112228022.77095243</v>
      </c>
    </row>
    <row r="369" spans="1:2" x14ac:dyDescent="0.25">
      <c r="A369">
        <v>365</v>
      </c>
      <c r="B369" s="4">
        <f t="shared" si="5"/>
        <v>113350302.99866195</v>
      </c>
    </row>
    <row r="370" spans="1:2" x14ac:dyDescent="0.25">
      <c r="A370">
        <v>366</v>
      </c>
      <c r="B370" s="4">
        <f t="shared" si="5"/>
        <v>114483806.02864859</v>
      </c>
    </row>
    <row r="371" spans="1:2" x14ac:dyDescent="0.25">
      <c r="A371">
        <v>367</v>
      </c>
      <c r="B371" s="4">
        <f t="shared" si="5"/>
        <v>115628644.08893503</v>
      </c>
    </row>
    <row r="372" spans="1:2" x14ac:dyDescent="0.25">
      <c r="A372">
        <v>368</v>
      </c>
      <c r="B372" s="4">
        <f t="shared" si="5"/>
        <v>116784930.52982441</v>
      </c>
    </row>
    <row r="373" spans="1:2" x14ac:dyDescent="0.25">
      <c r="A373">
        <v>369</v>
      </c>
      <c r="B373" s="4">
        <f t="shared" si="5"/>
        <v>117952779.83512267</v>
      </c>
    </row>
    <row r="374" spans="1:2" x14ac:dyDescent="0.25">
      <c r="A374">
        <v>370</v>
      </c>
      <c r="B374" s="4">
        <f t="shared" si="5"/>
        <v>119132307.6334739</v>
      </c>
    </row>
    <row r="375" spans="1:2" x14ac:dyDescent="0.25">
      <c r="A375">
        <v>371</v>
      </c>
      <c r="B375" s="4">
        <f t="shared" si="5"/>
        <v>120323630.70980863</v>
      </c>
    </row>
    <row r="376" spans="1:2" x14ac:dyDescent="0.25">
      <c r="A376">
        <v>372</v>
      </c>
      <c r="B376" s="4">
        <f t="shared" si="5"/>
        <v>121526867.01690671</v>
      </c>
    </row>
    <row r="377" spans="1:2" x14ac:dyDescent="0.25">
      <c r="A377">
        <v>373</v>
      </c>
      <c r="B377" s="4">
        <f t="shared" si="5"/>
        <v>122742135.68707576</v>
      </c>
    </row>
    <row r="378" spans="1:2" x14ac:dyDescent="0.25">
      <c r="A378">
        <v>374</v>
      </c>
      <c r="B378" s="4">
        <f t="shared" si="5"/>
        <v>123969557.04394656</v>
      </c>
    </row>
    <row r="379" spans="1:2" x14ac:dyDescent="0.25">
      <c r="A379">
        <v>375</v>
      </c>
      <c r="B379" s="4">
        <f t="shared" si="5"/>
        <v>125209252.61438599</v>
      </c>
    </row>
    <row r="380" spans="1:2" x14ac:dyDescent="0.25">
      <c r="A380">
        <v>376</v>
      </c>
      <c r="B380" s="4">
        <f t="shared" si="5"/>
        <v>126461345.14052987</v>
      </c>
    </row>
    <row r="381" spans="1:2" x14ac:dyDescent="0.25">
      <c r="A381">
        <v>377</v>
      </c>
      <c r="B381" s="4">
        <f t="shared" si="5"/>
        <v>127725958.59193519</v>
      </c>
    </row>
    <row r="382" spans="1:2" x14ac:dyDescent="0.25">
      <c r="A382">
        <v>378</v>
      </c>
      <c r="B382" s="4">
        <f t="shared" si="5"/>
        <v>129003218.17785452</v>
      </c>
    </row>
    <row r="383" spans="1:2" x14ac:dyDescent="0.25">
      <c r="A383">
        <v>379</v>
      </c>
      <c r="B383" s="4">
        <f t="shared" si="5"/>
        <v>130293250.35963304</v>
      </c>
    </row>
    <row r="384" spans="1:2" x14ac:dyDescent="0.25">
      <c r="A384">
        <v>380</v>
      </c>
      <c r="B384" s="4">
        <f t="shared" si="5"/>
        <v>131596182.86322939</v>
      </c>
    </row>
    <row r="385" spans="1:2" x14ac:dyDescent="0.25">
      <c r="A385">
        <v>381</v>
      </c>
      <c r="B385" s="4">
        <f t="shared" si="5"/>
        <v>132912144.6918617</v>
      </c>
    </row>
    <row r="386" spans="1:2" x14ac:dyDescent="0.25">
      <c r="A386">
        <v>382</v>
      </c>
      <c r="B386" s="4">
        <f t="shared" si="5"/>
        <v>134241266.13878033</v>
      </c>
    </row>
    <row r="387" spans="1:2" x14ac:dyDescent="0.25">
      <c r="A387">
        <v>383</v>
      </c>
      <c r="B387" s="4">
        <f t="shared" si="5"/>
        <v>135583678.8001681</v>
      </c>
    </row>
    <row r="388" spans="1:2" x14ac:dyDescent="0.25">
      <c r="A388">
        <v>384</v>
      </c>
      <c r="B388" s="4">
        <f t="shared" si="5"/>
        <v>136939515.58816981</v>
      </c>
    </row>
    <row r="389" spans="1:2" x14ac:dyDescent="0.25">
      <c r="A389">
        <v>385</v>
      </c>
      <c r="B389" s="4">
        <f t="shared" si="5"/>
        <v>138308910.74405149</v>
      </c>
    </row>
    <row r="390" spans="1:2" x14ac:dyDescent="0.25">
      <c r="A390">
        <v>386</v>
      </c>
      <c r="B390" s="4">
        <f t="shared" ref="B390:B453" si="6">$B$1*(1+$B$2/100)^A390</f>
        <v>139691999.85149202</v>
      </c>
    </row>
    <row r="391" spans="1:2" x14ac:dyDescent="0.25">
      <c r="A391">
        <v>387</v>
      </c>
      <c r="B391" s="4">
        <f t="shared" si="6"/>
        <v>141088919.85000691</v>
      </c>
    </row>
    <row r="392" spans="1:2" x14ac:dyDescent="0.25">
      <c r="A392">
        <v>388</v>
      </c>
      <c r="B392" s="4">
        <f t="shared" si="6"/>
        <v>142499809.048507</v>
      </c>
    </row>
    <row r="393" spans="1:2" x14ac:dyDescent="0.25">
      <c r="A393">
        <v>389</v>
      </c>
      <c r="B393" s="4">
        <f t="shared" si="6"/>
        <v>143924807.13899204</v>
      </c>
    </row>
    <row r="394" spans="1:2" x14ac:dyDescent="0.25">
      <c r="A394">
        <v>390</v>
      </c>
      <c r="B394" s="4">
        <f t="shared" si="6"/>
        <v>145364055.21038198</v>
      </c>
    </row>
    <row r="395" spans="1:2" x14ac:dyDescent="0.25">
      <c r="A395">
        <v>391</v>
      </c>
      <c r="B395" s="4">
        <f t="shared" si="6"/>
        <v>146817695.7624858</v>
      </c>
    </row>
    <row r="396" spans="1:2" x14ac:dyDescent="0.25">
      <c r="A396">
        <v>392</v>
      </c>
      <c r="B396" s="4">
        <f t="shared" si="6"/>
        <v>148285872.72011068</v>
      </c>
    </row>
    <row r="397" spans="1:2" x14ac:dyDescent="0.25">
      <c r="A397">
        <v>393</v>
      </c>
      <c r="B397" s="4">
        <f t="shared" si="6"/>
        <v>149768731.44731179</v>
      </c>
    </row>
    <row r="398" spans="1:2" x14ac:dyDescent="0.25">
      <c r="A398">
        <v>394</v>
      </c>
      <c r="B398" s="4">
        <f t="shared" si="6"/>
        <v>151266418.76178491</v>
      </c>
    </row>
    <row r="399" spans="1:2" x14ac:dyDescent="0.25">
      <c r="A399">
        <v>395</v>
      </c>
      <c r="B399" s="4">
        <f t="shared" si="6"/>
        <v>152779082.94940275</v>
      </c>
    </row>
    <row r="400" spans="1:2" x14ac:dyDescent="0.25">
      <c r="A400">
        <v>396</v>
      </c>
      <c r="B400" s="4">
        <f t="shared" si="6"/>
        <v>154306873.77889678</v>
      </c>
    </row>
    <row r="401" spans="1:2" x14ac:dyDescent="0.25">
      <c r="A401">
        <v>397</v>
      </c>
      <c r="B401" s="4">
        <f t="shared" si="6"/>
        <v>155849942.51668578</v>
      </c>
    </row>
    <row r="402" spans="1:2" x14ac:dyDescent="0.25">
      <c r="A402">
        <v>398</v>
      </c>
      <c r="B402" s="4">
        <f t="shared" si="6"/>
        <v>157408441.94185263</v>
      </c>
    </row>
    <row r="403" spans="1:2" x14ac:dyDescent="0.25">
      <c r="A403">
        <v>399</v>
      </c>
      <c r="B403" s="4">
        <f t="shared" si="6"/>
        <v>158982526.36127111</v>
      </c>
    </row>
    <row r="404" spans="1:2" x14ac:dyDescent="0.25">
      <c r="A404">
        <v>400</v>
      </c>
      <c r="B404" s="4">
        <f t="shared" si="6"/>
        <v>160572351.62488389</v>
      </c>
    </row>
    <row r="405" spans="1:2" x14ac:dyDescent="0.25">
      <c r="A405">
        <v>401</v>
      </c>
      <c r="B405" s="4">
        <f t="shared" si="6"/>
        <v>162178075.14113271</v>
      </c>
    </row>
    <row r="406" spans="1:2" x14ac:dyDescent="0.25">
      <c r="A406">
        <v>402</v>
      </c>
      <c r="B406" s="4">
        <f t="shared" si="6"/>
        <v>163799855.89254406</v>
      </c>
    </row>
    <row r="407" spans="1:2" x14ac:dyDescent="0.25">
      <c r="A407">
        <v>403</v>
      </c>
      <c r="B407" s="4">
        <f t="shared" si="6"/>
        <v>165437854.45146945</v>
      </c>
    </row>
    <row r="408" spans="1:2" x14ac:dyDescent="0.25">
      <c r="A408">
        <v>404</v>
      </c>
      <c r="B408" s="4">
        <f t="shared" si="6"/>
        <v>167092232.99598417</v>
      </c>
    </row>
    <row r="409" spans="1:2" x14ac:dyDescent="0.25">
      <c r="A409">
        <v>405</v>
      </c>
      <c r="B409" s="4">
        <f t="shared" si="6"/>
        <v>168763155.32594398</v>
      </c>
    </row>
    <row r="410" spans="1:2" x14ac:dyDescent="0.25">
      <c r="A410">
        <v>406</v>
      </c>
      <c r="B410" s="4">
        <f t="shared" si="6"/>
        <v>170450786.87920347</v>
      </c>
    </row>
    <row r="411" spans="1:2" x14ac:dyDescent="0.25">
      <c r="A411">
        <v>407</v>
      </c>
      <c r="B411" s="4">
        <f t="shared" si="6"/>
        <v>172155294.74799547</v>
      </c>
    </row>
    <row r="412" spans="1:2" x14ac:dyDescent="0.25">
      <c r="A412">
        <v>408</v>
      </c>
      <c r="B412" s="4">
        <f t="shared" si="6"/>
        <v>173876847.69547549</v>
      </c>
    </row>
    <row r="413" spans="1:2" x14ac:dyDescent="0.25">
      <c r="A413">
        <v>409</v>
      </c>
      <c r="B413" s="4">
        <f t="shared" si="6"/>
        <v>175615616.17243028</v>
      </c>
    </row>
    <row r="414" spans="1:2" x14ac:dyDescent="0.25">
      <c r="A414">
        <v>410</v>
      </c>
      <c r="B414" s="4">
        <f t="shared" si="6"/>
        <v>177371772.33415455</v>
      </c>
    </row>
    <row r="415" spans="1:2" x14ac:dyDescent="0.25">
      <c r="A415">
        <v>411</v>
      </c>
      <c r="B415" s="4">
        <f t="shared" si="6"/>
        <v>179145490.05749604</v>
      </c>
    </row>
    <row r="416" spans="1:2" x14ac:dyDescent="0.25">
      <c r="A416">
        <v>412</v>
      </c>
      <c r="B416" s="4">
        <f t="shared" si="6"/>
        <v>180936944.95807096</v>
      </c>
    </row>
    <row r="417" spans="1:2" x14ac:dyDescent="0.25">
      <c r="A417">
        <v>413</v>
      </c>
      <c r="B417" s="4">
        <f t="shared" si="6"/>
        <v>182746314.40765172</v>
      </c>
    </row>
    <row r="418" spans="1:2" x14ac:dyDescent="0.25">
      <c r="A418">
        <v>414</v>
      </c>
      <c r="B418" s="4">
        <f t="shared" si="6"/>
        <v>184573777.55172828</v>
      </c>
    </row>
    <row r="419" spans="1:2" x14ac:dyDescent="0.25">
      <c r="A419">
        <v>415</v>
      </c>
      <c r="B419" s="4">
        <f t="shared" si="6"/>
        <v>186419515.32724547</v>
      </c>
    </row>
    <row r="420" spans="1:2" x14ac:dyDescent="0.25">
      <c r="A420">
        <v>416</v>
      </c>
      <c r="B420" s="4">
        <f t="shared" si="6"/>
        <v>188283710.48051801</v>
      </c>
    </row>
    <row r="421" spans="1:2" x14ac:dyDescent="0.25">
      <c r="A421">
        <v>417</v>
      </c>
      <c r="B421" s="4">
        <f t="shared" si="6"/>
        <v>190166547.58532318</v>
      </c>
    </row>
    <row r="422" spans="1:2" x14ac:dyDescent="0.25">
      <c r="A422">
        <v>418</v>
      </c>
      <c r="B422" s="4">
        <f t="shared" si="6"/>
        <v>192068213.06117642</v>
      </c>
    </row>
    <row r="423" spans="1:2" x14ac:dyDescent="0.25">
      <c r="A423">
        <v>419</v>
      </c>
      <c r="B423" s="4">
        <f t="shared" si="6"/>
        <v>193988895.19178814</v>
      </c>
    </row>
    <row r="424" spans="1:2" x14ac:dyDescent="0.25">
      <c r="A424">
        <v>420</v>
      </c>
      <c r="B424" s="4">
        <f t="shared" si="6"/>
        <v>195928784.14370605</v>
      </c>
    </row>
    <row r="425" spans="1:2" x14ac:dyDescent="0.25">
      <c r="A425">
        <v>421</v>
      </c>
      <c r="B425" s="4">
        <f t="shared" si="6"/>
        <v>197888071.98514313</v>
      </c>
    </row>
    <row r="426" spans="1:2" x14ac:dyDescent="0.25">
      <c r="A426">
        <v>422</v>
      </c>
      <c r="B426" s="4">
        <f t="shared" si="6"/>
        <v>199866952.70499459</v>
      </c>
    </row>
    <row r="427" spans="1:2" x14ac:dyDescent="0.25">
      <c r="A427">
        <v>423</v>
      </c>
      <c r="B427" s="4">
        <f t="shared" si="6"/>
        <v>201865622.23204446</v>
      </c>
    </row>
    <row r="428" spans="1:2" x14ac:dyDescent="0.25">
      <c r="A428">
        <v>424</v>
      </c>
      <c r="B428" s="4">
        <f t="shared" si="6"/>
        <v>203884278.45436496</v>
      </c>
    </row>
    <row r="429" spans="1:2" x14ac:dyDescent="0.25">
      <c r="A429">
        <v>425</v>
      </c>
      <c r="B429" s="4">
        <f t="shared" si="6"/>
        <v>205923121.23890865</v>
      </c>
    </row>
    <row r="430" spans="1:2" x14ac:dyDescent="0.25">
      <c r="A430">
        <v>426</v>
      </c>
      <c r="B430" s="4">
        <f t="shared" si="6"/>
        <v>207982352.45129773</v>
      </c>
    </row>
    <row r="431" spans="1:2" x14ac:dyDescent="0.25">
      <c r="A431">
        <v>427</v>
      </c>
      <c r="B431" s="4">
        <f t="shared" si="6"/>
        <v>210062175.97581065</v>
      </c>
    </row>
    <row r="432" spans="1:2" x14ac:dyDescent="0.25">
      <c r="A432">
        <v>428</v>
      </c>
      <c r="B432" s="4">
        <f t="shared" si="6"/>
        <v>212162797.73556876</v>
      </c>
    </row>
    <row r="433" spans="1:2" x14ac:dyDescent="0.25">
      <c r="A433">
        <v>429</v>
      </c>
      <c r="B433" s="4">
        <f t="shared" si="6"/>
        <v>214284425.71292445</v>
      </c>
    </row>
    <row r="434" spans="1:2" x14ac:dyDescent="0.25">
      <c r="A434">
        <v>430</v>
      </c>
      <c r="B434" s="4">
        <f t="shared" si="6"/>
        <v>216427269.97005376</v>
      </c>
    </row>
    <row r="435" spans="1:2" x14ac:dyDescent="0.25">
      <c r="A435">
        <v>431</v>
      </c>
      <c r="B435" s="4">
        <f t="shared" si="6"/>
        <v>218591542.66975418</v>
      </c>
    </row>
    <row r="436" spans="1:2" x14ac:dyDescent="0.25">
      <c r="A436">
        <v>432</v>
      </c>
      <c r="B436" s="4">
        <f t="shared" si="6"/>
        <v>220777458.09645182</v>
      </c>
    </row>
    <row r="437" spans="1:2" x14ac:dyDescent="0.25">
      <c r="A437">
        <v>433</v>
      </c>
      <c r="B437" s="4">
        <f t="shared" si="6"/>
        <v>222985232.67741632</v>
      </c>
    </row>
    <row r="438" spans="1:2" x14ac:dyDescent="0.25">
      <c r="A438">
        <v>434</v>
      </c>
      <c r="B438" s="4">
        <f t="shared" si="6"/>
        <v>225215085.00419053</v>
      </c>
    </row>
    <row r="439" spans="1:2" x14ac:dyDescent="0.25">
      <c r="A439">
        <v>435</v>
      </c>
      <c r="B439" s="4">
        <f t="shared" si="6"/>
        <v>227467235.8542324</v>
      </c>
    </row>
    <row r="440" spans="1:2" x14ac:dyDescent="0.25">
      <c r="A440">
        <v>436</v>
      </c>
      <c r="B440" s="4">
        <f t="shared" si="6"/>
        <v>229741908.21277472</v>
      </c>
    </row>
    <row r="441" spans="1:2" x14ac:dyDescent="0.25">
      <c r="A441">
        <v>437</v>
      </c>
      <c r="B441" s="4">
        <f t="shared" si="6"/>
        <v>232039327.29490244</v>
      </c>
    </row>
    <row r="442" spans="1:2" x14ac:dyDescent="0.25">
      <c r="A442">
        <v>438</v>
      </c>
      <c r="B442" s="4">
        <f t="shared" si="6"/>
        <v>234359720.56785151</v>
      </c>
    </row>
    <row r="443" spans="1:2" x14ac:dyDescent="0.25">
      <c r="A443">
        <v>439</v>
      </c>
      <c r="B443" s="4">
        <f t="shared" si="6"/>
        <v>236703317.77352998</v>
      </c>
    </row>
    <row r="444" spans="1:2" x14ac:dyDescent="0.25">
      <c r="A444">
        <v>440</v>
      </c>
      <c r="B444" s="4">
        <f t="shared" si="6"/>
        <v>239070350.95126536</v>
      </c>
    </row>
    <row r="445" spans="1:2" x14ac:dyDescent="0.25">
      <c r="A445">
        <v>441</v>
      </c>
      <c r="B445" s="4">
        <f t="shared" si="6"/>
        <v>241461054.46077806</v>
      </c>
    </row>
    <row r="446" spans="1:2" x14ac:dyDescent="0.25">
      <c r="A446">
        <v>442</v>
      </c>
      <c r="B446" s="4">
        <f t="shared" si="6"/>
        <v>243875665.00538582</v>
      </c>
    </row>
    <row r="447" spans="1:2" x14ac:dyDescent="0.25">
      <c r="A447">
        <v>443</v>
      </c>
      <c r="B447" s="4">
        <f t="shared" si="6"/>
        <v>246314421.65543959</v>
      </c>
    </row>
    <row r="448" spans="1:2" x14ac:dyDescent="0.25">
      <c r="A448">
        <v>444</v>
      </c>
      <c r="B448" s="4">
        <f t="shared" si="6"/>
        <v>248777565.87199402</v>
      </c>
    </row>
    <row r="449" spans="1:2" x14ac:dyDescent="0.25">
      <c r="A449">
        <v>445</v>
      </c>
      <c r="B449" s="4">
        <f t="shared" si="6"/>
        <v>251265341.53071392</v>
      </c>
    </row>
    <row r="450" spans="1:2" x14ac:dyDescent="0.25">
      <c r="A450">
        <v>446</v>
      </c>
      <c r="B450" s="4">
        <f t="shared" si="6"/>
        <v>253777994.94602111</v>
      </c>
    </row>
    <row r="451" spans="1:2" x14ac:dyDescent="0.25">
      <c r="A451">
        <v>447</v>
      </c>
      <c r="B451" s="4">
        <f t="shared" si="6"/>
        <v>256315774.89548129</v>
      </c>
    </row>
    <row r="452" spans="1:2" x14ac:dyDescent="0.25">
      <c r="A452">
        <v>448</v>
      </c>
      <c r="B452" s="4">
        <f t="shared" si="6"/>
        <v>258878932.64443612</v>
      </c>
    </row>
    <row r="453" spans="1:2" x14ac:dyDescent="0.25">
      <c r="A453">
        <v>449</v>
      </c>
      <c r="B453" s="4">
        <f t="shared" si="6"/>
        <v>261467721.97088051</v>
      </c>
    </row>
    <row r="454" spans="1:2" x14ac:dyDescent="0.25">
      <c r="A454">
        <v>450</v>
      </c>
      <c r="B454" s="4">
        <f t="shared" ref="B454:B517" si="7">$B$1*(1+$B$2/100)^A454</f>
        <v>264082399.19058931</v>
      </c>
    </row>
    <row r="455" spans="1:2" x14ac:dyDescent="0.25">
      <c r="A455">
        <v>451</v>
      </c>
      <c r="B455" s="4">
        <f t="shared" si="7"/>
        <v>266723223.18249518</v>
      </c>
    </row>
    <row r="456" spans="1:2" x14ac:dyDescent="0.25">
      <c r="A456">
        <v>452</v>
      </c>
      <c r="B456" s="4">
        <f t="shared" si="7"/>
        <v>269390455.41432017</v>
      </c>
    </row>
    <row r="457" spans="1:2" x14ac:dyDescent="0.25">
      <c r="A457">
        <v>453</v>
      </c>
      <c r="B457" s="4">
        <f t="shared" si="7"/>
        <v>272084359.96846336</v>
      </c>
    </row>
    <row r="458" spans="1:2" x14ac:dyDescent="0.25">
      <c r="A458">
        <v>454</v>
      </c>
      <c r="B458" s="4">
        <f t="shared" si="7"/>
        <v>274805203.56814802</v>
      </c>
    </row>
    <row r="459" spans="1:2" x14ac:dyDescent="0.25">
      <c r="A459">
        <v>455</v>
      </c>
      <c r="B459" s="4">
        <f t="shared" si="7"/>
        <v>277553255.60382938</v>
      </c>
    </row>
    <row r="460" spans="1:2" x14ac:dyDescent="0.25">
      <c r="A460">
        <v>456</v>
      </c>
      <c r="B460" s="4">
        <f t="shared" si="7"/>
        <v>280328788.15986776</v>
      </c>
    </row>
    <row r="461" spans="1:2" x14ac:dyDescent="0.25">
      <c r="A461">
        <v>457</v>
      </c>
      <c r="B461" s="4">
        <f t="shared" si="7"/>
        <v>283132076.04146647</v>
      </c>
    </row>
    <row r="462" spans="1:2" x14ac:dyDescent="0.25">
      <c r="A462">
        <v>458</v>
      </c>
      <c r="B462" s="4">
        <f t="shared" si="7"/>
        <v>285963396.80188113</v>
      </c>
    </row>
    <row r="463" spans="1:2" x14ac:dyDescent="0.25">
      <c r="A463">
        <v>459</v>
      </c>
      <c r="B463" s="4">
        <f t="shared" si="7"/>
        <v>288823030.7698999</v>
      </c>
    </row>
    <row r="464" spans="1:2" x14ac:dyDescent="0.25">
      <c r="A464">
        <v>460</v>
      </c>
      <c r="B464" s="4">
        <f t="shared" si="7"/>
        <v>291711261.07759893</v>
      </c>
    </row>
    <row r="465" spans="1:2" x14ac:dyDescent="0.25">
      <c r="A465">
        <v>461</v>
      </c>
      <c r="B465" s="4">
        <f t="shared" si="7"/>
        <v>294628373.68837488</v>
      </c>
    </row>
    <row r="466" spans="1:2" x14ac:dyDescent="0.25">
      <c r="A466">
        <v>462</v>
      </c>
      <c r="B466" s="4">
        <f t="shared" si="7"/>
        <v>297574657.4252587</v>
      </c>
    </row>
    <row r="467" spans="1:2" x14ac:dyDescent="0.25">
      <c r="A467">
        <v>463</v>
      </c>
      <c r="B467" s="4">
        <f t="shared" si="7"/>
        <v>300550403.99951118</v>
      </c>
    </row>
    <row r="468" spans="1:2" x14ac:dyDescent="0.25">
      <c r="A468">
        <v>464</v>
      </c>
      <c r="B468" s="4">
        <f t="shared" si="7"/>
        <v>303555908.03950644</v>
      </c>
    </row>
    <row r="469" spans="1:2" x14ac:dyDescent="0.25">
      <c r="A469">
        <v>465</v>
      </c>
      <c r="B469" s="4">
        <f t="shared" si="7"/>
        <v>306591467.11990148</v>
      </c>
    </row>
    <row r="470" spans="1:2" x14ac:dyDescent="0.25">
      <c r="A470">
        <v>466</v>
      </c>
      <c r="B470" s="4">
        <f t="shared" si="7"/>
        <v>309657381.79110056</v>
      </c>
    </row>
    <row r="471" spans="1:2" x14ac:dyDescent="0.25">
      <c r="A471">
        <v>467</v>
      </c>
      <c r="B471" s="4">
        <f t="shared" si="7"/>
        <v>312753955.60901147</v>
      </c>
    </row>
    <row r="472" spans="1:2" x14ac:dyDescent="0.25">
      <c r="A472">
        <v>468</v>
      </c>
      <c r="B472" s="4">
        <f t="shared" si="7"/>
        <v>315881495.16510165</v>
      </c>
    </row>
    <row r="473" spans="1:2" x14ac:dyDescent="0.25">
      <c r="A473">
        <v>469</v>
      </c>
      <c r="B473" s="4">
        <f t="shared" si="7"/>
        <v>319040310.11675256</v>
      </c>
    </row>
    <row r="474" spans="1:2" x14ac:dyDescent="0.25">
      <c r="A474">
        <v>470</v>
      </c>
      <c r="B474" s="4">
        <f t="shared" si="7"/>
        <v>322230713.21792018</v>
      </c>
    </row>
    <row r="475" spans="1:2" x14ac:dyDescent="0.25">
      <c r="A475">
        <v>471</v>
      </c>
      <c r="B475" s="4">
        <f t="shared" si="7"/>
        <v>325453020.35009933</v>
      </c>
    </row>
    <row r="476" spans="1:2" x14ac:dyDescent="0.25">
      <c r="A476">
        <v>472</v>
      </c>
      <c r="B476" s="4">
        <f t="shared" si="7"/>
        <v>328707550.55360037</v>
      </c>
    </row>
    <row r="477" spans="1:2" x14ac:dyDescent="0.25">
      <c r="A477">
        <v>473</v>
      </c>
      <c r="B477" s="4">
        <f t="shared" si="7"/>
        <v>331994626.05913645</v>
      </c>
    </row>
    <row r="478" spans="1:2" x14ac:dyDescent="0.25">
      <c r="A478">
        <v>474</v>
      </c>
      <c r="B478" s="4">
        <f t="shared" si="7"/>
        <v>335314572.31972784</v>
      </c>
    </row>
    <row r="479" spans="1:2" x14ac:dyDescent="0.25">
      <c r="A479">
        <v>475</v>
      </c>
      <c r="B479" s="4">
        <f t="shared" si="7"/>
        <v>338667718.04292506</v>
      </c>
    </row>
    <row r="480" spans="1:2" x14ac:dyDescent="0.25">
      <c r="A480">
        <v>476</v>
      </c>
      <c r="B480" s="4">
        <f t="shared" si="7"/>
        <v>342054395.22335422</v>
      </c>
    </row>
    <row r="481" spans="1:2" x14ac:dyDescent="0.25">
      <c r="A481">
        <v>477</v>
      </c>
      <c r="B481" s="4">
        <f t="shared" si="7"/>
        <v>345474939.17558777</v>
      </c>
    </row>
    <row r="482" spans="1:2" x14ac:dyDescent="0.25">
      <c r="A482">
        <v>478</v>
      </c>
      <c r="B482" s="4">
        <f t="shared" si="7"/>
        <v>348929688.56734377</v>
      </c>
    </row>
    <row r="483" spans="1:2" x14ac:dyDescent="0.25">
      <c r="A483">
        <v>479</v>
      </c>
      <c r="B483" s="4">
        <f t="shared" si="7"/>
        <v>352418985.45301706</v>
      </c>
    </row>
    <row r="484" spans="1:2" x14ac:dyDescent="0.25">
      <c r="A484">
        <v>480</v>
      </c>
      <c r="B484" s="4">
        <f t="shared" si="7"/>
        <v>355943175.30754733</v>
      </c>
    </row>
    <row r="485" spans="1:2" x14ac:dyDescent="0.25">
      <c r="A485">
        <v>481</v>
      </c>
      <c r="B485" s="4">
        <f t="shared" si="7"/>
        <v>359502607.06062281</v>
      </c>
    </row>
    <row r="486" spans="1:2" x14ac:dyDescent="0.25">
      <c r="A486">
        <v>482</v>
      </c>
      <c r="B486" s="4">
        <f t="shared" si="7"/>
        <v>363097633.13122898</v>
      </c>
    </row>
    <row r="487" spans="1:2" x14ac:dyDescent="0.25">
      <c r="A487">
        <v>483</v>
      </c>
      <c r="B487" s="4">
        <f t="shared" si="7"/>
        <v>366728609.46254128</v>
      </c>
    </row>
    <row r="488" spans="1:2" x14ac:dyDescent="0.25">
      <c r="A488">
        <v>484</v>
      </c>
      <c r="B488" s="4">
        <f t="shared" si="7"/>
        <v>370395895.5571667</v>
      </c>
    </row>
    <row r="489" spans="1:2" x14ac:dyDescent="0.25">
      <c r="A489">
        <v>485</v>
      </c>
      <c r="B489" s="4">
        <f t="shared" si="7"/>
        <v>374099854.51273841</v>
      </c>
    </row>
    <row r="490" spans="1:2" x14ac:dyDescent="0.25">
      <c r="A490">
        <v>486</v>
      </c>
      <c r="B490" s="4">
        <f t="shared" si="7"/>
        <v>377840853.0578658</v>
      </c>
    </row>
    <row r="491" spans="1:2" x14ac:dyDescent="0.25">
      <c r="A491">
        <v>487</v>
      </c>
      <c r="B491" s="4">
        <f t="shared" si="7"/>
        <v>381619261.58844435</v>
      </c>
    </row>
    <row r="492" spans="1:2" x14ac:dyDescent="0.25">
      <c r="A492">
        <v>488</v>
      </c>
      <c r="B492" s="4">
        <f t="shared" si="7"/>
        <v>385435454.20432895</v>
      </c>
    </row>
    <row r="493" spans="1:2" x14ac:dyDescent="0.25">
      <c r="A493">
        <v>489</v>
      </c>
      <c r="B493" s="4">
        <f t="shared" si="7"/>
        <v>389289808.74637216</v>
      </c>
    </row>
    <row r="494" spans="1:2" x14ac:dyDescent="0.25">
      <c r="A494">
        <v>490</v>
      </c>
      <c r="B494" s="4">
        <f t="shared" si="7"/>
        <v>393182706.83383602</v>
      </c>
    </row>
    <row r="495" spans="1:2" x14ac:dyDescent="0.25">
      <c r="A495">
        <v>491</v>
      </c>
      <c r="B495" s="4">
        <f t="shared" si="7"/>
        <v>397114533.90217417</v>
      </c>
    </row>
    <row r="496" spans="1:2" x14ac:dyDescent="0.25">
      <c r="A496">
        <v>492</v>
      </c>
      <c r="B496" s="4">
        <f t="shared" si="7"/>
        <v>401085679.24119598</v>
      </c>
    </row>
    <row r="497" spans="1:2" x14ac:dyDescent="0.25">
      <c r="A497">
        <v>493</v>
      </c>
      <c r="B497" s="4">
        <f t="shared" si="7"/>
        <v>405096536.03360808</v>
      </c>
    </row>
    <row r="498" spans="1:2" x14ac:dyDescent="0.25">
      <c r="A498">
        <v>494</v>
      </c>
      <c r="B498" s="4">
        <f t="shared" si="7"/>
        <v>409147501.39394414</v>
      </c>
    </row>
    <row r="499" spans="1:2" x14ac:dyDescent="0.25">
      <c r="A499">
        <v>495</v>
      </c>
      <c r="B499" s="4">
        <f t="shared" si="7"/>
        <v>413238976.40788341</v>
      </c>
    </row>
    <row r="500" spans="1:2" x14ac:dyDescent="0.25">
      <c r="A500">
        <v>496</v>
      </c>
      <c r="B500" s="4">
        <f t="shared" si="7"/>
        <v>417371366.17196244</v>
      </c>
    </row>
    <row r="501" spans="1:2" x14ac:dyDescent="0.25">
      <c r="A501">
        <v>497</v>
      </c>
      <c r="B501" s="4">
        <f t="shared" si="7"/>
        <v>421545079.83368212</v>
      </c>
    </row>
    <row r="502" spans="1:2" x14ac:dyDescent="0.25">
      <c r="A502">
        <v>498</v>
      </c>
      <c r="B502" s="4">
        <f t="shared" si="7"/>
        <v>425760530.63201886</v>
      </c>
    </row>
    <row r="503" spans="1:2" x14ac:dyDescent="0.25">
      <c r="A503">
        <v>499</v>
      </c>
      <c r="B503" s="4">
        <f t="shared" si="7"/>
        <v>430018135.93833899</v>
      </c>
    </row>
    <row r="504" spans="1:2" x14ac:dyDescent="0.25">
      <c r="A504">
        <v>500</v>
      </c>
      <c r="B504" s="4">
        <f t="shared" si="7"/>
        <v>434318317.29772246</v>
      </c>
    </row>
    <row r="505" spans="1:2" x14ac:dyDescent="0.25">
      <c r="A505">
        <v>501</v>
      </c>
      <c r="B505" s="4">
        <f t="shared" si="7"/>
        <v>438661500.47069961</v>
      </c>
    </row>
    <row r="506" spans="1:2" x14ac:dyDescent="0.25">
      <c r="A506">
        <v>502</v>
      </c>
      <c r="B506" s="4">
        <f t="shared" si="7"/>
        <v>443048115.47540671</v>
      </c>
    </row>
    <row r="507" spans="1:2" x14ac:dyDescent="0.25">
      <c r="A507">
        <v>503</v>
      </c>
      <c r="B507" s="4">
        <f t="shared" si="7"/>
        <v>447478596.63016069</v>
      </c>
    </row>
    <row r="508" spans="1:2" x14ac:dyDescent="0.25">
      <c r="A508">
        <v>504</v>
      </c>
      <c r="B508" s="4">
        <f t="shared" si="7"/>
        <v>451953382.59646243</v>
      </c>
    </row>
    <row r="509" spans="1:2" x14ac:dyDescent="0.25">
      <c r="A509">
        <v>505</v>
      </c>
      <c r="B509" s="4">
        <f t="shared" si="7"/>
        <v>456472916.42242706</v>
      </c>
    </row>
    <row r="510" spans="1:2" x14ac:dyDescent="0.25">
      <c r="A510">
        <v>506</v>
      </c>
      <c r="B510" s="4">
        <f t="shared" si="7"/>
        <v>461037645.58665127</v>
      </c>
    </row>
    <row r="511" spans="1:2" x14ac:dyDescent="0.25">
      <c r="A511">
        <v>507</v>
      </c>
      <c r="B511" s="4">
        <f t="shared" si="7"/>
        <v>465648022.04251766</v>
      </c>
    </row>
    <row r="512" spans="1:2" x14ac:dyDescent="0.25">
      <c r="A512">
        <v>508</v>
      </c>
      <c r="B512" s="4">
        <f t="shared" si="7"/>
        <v>470304502.26294291</v>
      </c>
    </row>
    <row r="513" spans="1:2" x14ac:dyDescent="0.25">
      <c r="A513">
        <v>509</v>
      </c>
      <c r="B513" s="4">
        <f t="shared" si="7"/>
        <v>475007547.28557235</v>
      </c>
    </row>
    <row r="514" spans="1:2" x14ac:dyDescent="0.25">
      <c r="A514">
        <v>510</v>
      </c>
      <c r="B514" s="4">
        <f t="shared" si="7"/>
        <v>479757622.7584281</v>
      </c>
    </row>
    <row r="515" spans="1:2" x14ac:dyDescent="0.25">
      <c r="A515">
        <v>511</v>
      </c>
      <c r="B515" s="4">
        <f t="shared" si="7"/>
        <v>484555198.98601228</v>
      </c>
    </row>
    <row r="516" spans="1:2" x14ac:dyDescent="0.25">
      <c r="A516">
        <v>512</v>
      </c>
      <c r="B516" s="4">
        <f t="shared" si="7"/>
        <v>489400750.97587258</v>
      </c>
    </row>
    <row r="517" spans="1:2" x14ac:dyDescent="0.25">
      <c r="A517">
        <v>513</v>
      </c>
      <c r="B517" s="4">
        <f t="shared" si="7"/>
        <v>494294758.48563129</v>
      </c>
    </row>
    <row r="518" spans="1:2" x14ac:dyDescent="0.25">
      <c r="A518">
        <v>514</v>
      </c>
      <c r="B518" s="4">
        <f t="shared" ref="B518:B536" si="8">$B$1*(1+$B$2/100)^A518</f>
        <v>499237706.07048762</v>
      </c>
    </row>
    <row r="519" spans="1:2" x14ac:dyDescent="0.25">
      <c r="A519">
        <v>515</v>
      </c>
      <c r="B519" s="4">
        <f t="shared" si="8"/>
        <v>504230083.13119245</v>
      </c>
    </row>
    <row r="520" spans="1:2" x14ac:dyDescent="0.25">
      <c r="A520">
        <v>516</v>
      </c>
      <c r="B520" s="4">
        <f t="shared" si="8"/>
        <v>509272383.96250445</v>
      </c>
    </row>
    <row r="521" spans="1:2" x14ac:dyDescent="0.25">
      <c r="A521">
        <v>517</v>
      </c>
      <c r="B521" s="4">
        <f t="shared" si="8"/>
        <v>514365107.80212939</v>
      </c>
    </row>
    <row r="522" spans="1:2" x14ac:dyDescent="0.25">
      <c r="A522">
        <v>518</v>
      </c>
      <c r="B522" s="4">
        <f t="shared" si="8"/>
        <v>519508758.88015085</v>
      </c>
    </row>
    <row r="523" spans="1:2" x14ac:dyDescent="0.25">
      <c r="A523">
        <v>519</v>
      </c>
      <c r="B523" s="4">
        <f t="shared" si="8"/>
        <v>524703846.46895218</v>
      </c>
    </row>
    <row r="524" spans="1:2" x14ac:dyDescent="0.25">
      <c r="A524">
        <v>520</v>
      </c>
      <c r="B524" s="4">
        <f t="shared" si="8"/>
        <v>529950884.93364179</v>
      </c>
    </row>
    <row r="525" spans="1:2" x14ac:dyDescent="0.25">
      <c r="A525">
        <v>521</v>
      </c>
      <c r="B525" s="4">
        <f t="shared" si="8"/>
        <v>535250393.78297836</v>
      </c>
    </row>
    <row r="526" spans="1:2" x14ac:dyDescent="0.25">
      <c r="A526">
        <v>522</v>
      </c>
      <c r="B526" s="4">
        <f t="shared" si="8"/>
        <v>540602897.72080815</v>
      </c>
    </row>
    <row r="527" spans="1:2" x14ac:dyDescent="0.25">
      <c r="A527">
        <v>523</v>
      </c>
      <c r="B527" s="4">
        <f t="shared" si="8"/>
        <v>546008926.69801605</v>
      </c>
    </row>
    <row r="528" spans="1:2" x14ac:dyDescent="0.25">
      <c r="A528">
        <v>524</v>
      </c>
      <c r="B528" s="4">
        <f t="shared" si="8"/>
        <v>551469015.96499622</v>
      </c>
    </row>
    <row r="529" spans="1:2" x14ac:dyDescent="0.25">
      <c r="A529">
        <v>525</v>
      </c>
      <c r="B529" s="4">
        <f t="shared" si="8"/>
        <v>556983706.12464619</v>
      </c>
    </row>
    <row r="530" spans="1:2" x14ac:dyDescent="0.25">
      <c r="A530">
        <v>526</v>
      </c>
      <c r="B530" s="4">
        <f t="shared" si="8"/>
        <v>562553543.18589282</v>
      </c>
    </row>
    <row r="531" spans="1:2" x14ac:dyDescent="0.25">
      <c r="A531">
        <v>527</v>
      </c>
      <c r="B531" s="4">
        <f t="shared" si="8"/>
        <v>568179078.6177516</v>
      </c>
    </row>
    <row r="532" spans="1:2" x14ac:dyDescent="0.25">
      <c r="A532">
        <v>528</v>
      </c>
      <c r="B532" s="4">
        <f t="shared" si="8"/>
        <v>573860869.40392923</v>
      </c>
    </row>
    <row r="533" spans="1:2" x14ac:dyDescent="0.25">
      <c r="A533">
        <v>529</v>
      </c>
      <c r="B533" s="4">
        <f t="shared" si="8"/>
        <v>579599478.09796858</v>
      </c>
    </row>
    <row r="534" spans="1:2" x14ac:dyDescent="0.25">
      <c r="A534">
        <v>530</v>
      </c>
      <c r="B534" s="4">
        <f t="shared" si="8"/>
        <v>585395472.87894821</v>
      </c>
    </row>
    <row r="535" spans="1:2" x14ac:dyDescent="0.25">
      <c r="A535">
        <v>531</v>
      </c>
      <c r="B535" s="4">
        <f t="shared" si="8"/>
        <v>591249427.60773766</v>
      </c>
    </row>
    <row r="536" spans="1:2" x14ac:dyDescent="0.25">
      <c r="A536">
        <v>532</v>
      </c>
      <c r="B536" s="4">
        <f t="shared" si="8"/>
        <v>597161921.88381505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3"/>
  <sheetViews>
    <sheetView topLeftCell="I1" zoomScale="160" zoomScaleNormal="160" workbookViewId="0">
      <selection activeCell="J13" sqref="J13"/>
    </sheetView>
  </sheetViews>
  <sheetFormatPr baseColWidth="10" defaultColWidth="9.140625" defaultRowHeight="15" x14ac:dyDescent="0.25"/>
  <cols>
    <col min="9" max="9" width="21" customWidth="1"/>
    <col min="10" max="10" width="11.85546875" bestFit="1" customWidth="1"/>
  </cols>
  <sheetData>
    <row r="1" spans="1:12" x14ac:dyDescent="0.25">
      <c r="A1" t="s">
        <v>62</v>
      </c>
      <c r="I1" t="s">
        <v>192</v>
      </c>
      <c r="J1" t="s">
        <v>82</v>
      </c>
    </row>
    <row r="2" spans="1:12" x14ac:dyDescent="0.25">
      <c r="A2">
        <f ca="1">18+INT(RAND()*50)</f>
        <v>61</v>
      </c>
      <c r="I2" s="1">
        <v>22848</v>
      </c>
      <c r="J2" s="9">
        <f ca="1">INT((TODAY()-I2)/365.25)</f>
        <v>58</v>
      </c>
      <c r="L2" s="10" t="s">
        <v>206</v>
      </c>
    </row>
    <row r="3" spans="1:12" x14ac:dyDescent="0.25">
      <c r="A3">
        <f t="shared" ref="A3:A13" ca="1" si="0">18+INT(RAND()*50)</f>
        <v>19</v>
      </c>
      <c r="I3" s="1">
        <v>36347</v>
      </c>
      <c r="J3" s="9">
        <f t="shared" ref="J3:J7" ca="1" si="1">INT((TODAY()-I3)/365.25)</f>
        <v>21</v>
      </c>
    </row>
    <row r="4" spans="1:12" x14ac:dyDescent="0.25">
      <c r="A4">
        <f t="shared" ca="1" si="0"/>
        <v>34</v>
      </c>
      <c r="I4" s="1">
        <v>37277</v>
      </c>
      <c r="J4" s="9">
        <f t="shared" ca="1" si="1"/>
        <v>18</v>
      </c>
    </row>
    <row r="5" spans="1:12" x14ac:dyDescent="0.25">
      <c r="A5">
        <f t="shared" ca="1" si="0"/>
        <v>35</v>
      </c>
      <c r="I5" s="1">
        <v>37287</v>
      </c>
      <c r="J5" s="9">
        <f t="shared" ca="1" si="1"/>
        <v>18</v>
      </c>
    </row>
    <row r="6" spans="1:12" x14ac:dyDescent="0.25">
      <c r="A6">
        <f t="shared" ca="1" si="0"/>
        <v>50</v>
      </c>
      <c r="I6" s="1">
        <v>37377</v>
      </c>
      <c r="J6" s="9">
        <f t="shared" ca="1" si="1"/>
        <v>18</v>
      </c>
    </row>
    <row r="7" spans="1:12" x14ac:dyDescent="0.25">
      <c r="A7">
        <f t="shared" ca="1" si="0"/>
        <v>46</v>
      </c>
      <c r="I7" s="1">
        <v>37200</v>
      </c>
      <c r="J7" s="9">
        <f t="shared" ca="1" si="1"/>
        <v>18</v>
      </c>
    </row>
    <row r="8" spans="1:12" x14ac:dyDescent="0.25">
      <c r="A8">
        <f t="shared" ca="1" si="0"/>
        <v>56</v>
      </c>
    </row>
    <row r="9" spans="1:12" x14ac:dyDescent="0.25">
      <c r="A9">
        <f t="shared" ca="1" si="0"/>
        <v>67</v>
      </c>
    </row>
    <row r="10" spans="1:12" x14ac:dyDescent="0.25">
      <c r="A10">
        <f t="shared" ca="1" si="0"/>
        <v>57</v>
      </c>
    </row>
    <row r="11" spans="1:12" x14ac:dyDescent="0.25">
      <c r="A11">
        <f t="shared" ca="1" si="0"/>
        <v>33</v>
      </c>
    </row>
    <row r="12" spans="1:12" x14ac:dyDescent="0.25">
      <c r="A12">
        <f t="shared" ca="1" si="0"/>
        <v>58</v>
      </c>
    </row>
    <row r="13" spans="1:12" x14ac:dyDescent="0.25">
      <c r="A13">
        <f t="shared" ca="1" si="0"/>
        <v>27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77BA-D88D-497D-8190-DB4E58BAC6CE}">
  <dimension ref="A3:D9"/>
  <sheetViews>
    <sheetView workbookViewId="0">
      <selection activeCell="A6" sqref="A6:D6"/>
    </sheetView>
  </sheetViews>
  <sheetFormatPr baseColWidth="10" defaultRowHeight="15" x14ac:dyDescent="0.25"/>
  <cols>
    <col min="1" max="1" width="24.5703125" bestFit="1" customWidth="1"/>
    <col min="2" max="2" width="22.42578125" bestFit="1" customWidth="1"/>
    <col min="3" max="3" width="9.85546875" bestFit="1" customWidth="1"/>
    <col min="4" max="4" width="12.5703125" bestFit="1" customWidth="1"/>
  </cols>
  <sheetData>
    <row r="3" spans="1:4" x14ac:dyDescent="0.25">
      <c r="A3" s="7" t="s">
        <v>214</v>
      </c>
      <c r="B3" s="7" t="s">
        <v>215</v>
      </c>
    </row>
    <row r="4" spans="1:4" x14ac:dyDescent="0.25">
      <c r="A4" s="7" t="s">
        <v>212</v>
      </c>
      <c r="B4" t="s">
        <v>210</v>
      </c>
      <c r="C4" t="s">
        <v>209</v>
      </c>
      <c r="D4" t="s">
        <v>213</v>
      </c>
    </row>
    <row r="5" spans="1:4" x14ac:dyDescent="0.25">
      <c r="A5" s="8" t="s">
        <v>216</v>
      </c>
      <c r="B5" s="9"/>
      <c r="C5" s="9">
        <v>2</v>
      </c>
      <c r="D5" s="9">
        <v>2</v>
      </c>
    </row>
    <row r="6" spans="1:4" x14ac:dyDescent="0.25">
      <c r="A6" s="8" t="s">
        <v>217</v>
      </c>
      <c r="B6" s="9">
        <v>1</v>
      </c>
      <c r="C6" s="9">
        <v>1</v>
      </c>
      <c r="D6" s="9">
        <v>2</v>
      </c>
    </row>
    <row r="7" spans="1:4" x14ac:dyDescent="0.25">
      <c r="A7" s="8" t="s">
        <v>218</v>
      </c>
      <c r="B7" s="9">
        <v>1</v>
      </c>
      <c r="C7" s="9">
        <v>1</v>
      </c>
      <c r="D7" s="9">
        <v>2</v>
      </c>
    </row>
    <row r="8" spans="1:4" x14ac:dyDescent="0.25">
      <c r="A8" s="8" t="s">
        <v>219</v>
      </c>
      <c r="B8" s="9"/>
      <c r="C8" s="9">
        <v>1</v>
      </c>
      <c r="D8" s="9">
        <v>1</v>
      </c>
    </row>
    <row r="9" spans="1:4" x14ac:dyDescent="0.25">
      <c r="A9" s="8" t="s">
        <v>213</v>
      </c>
      <c r="B9" s="9">
        <v>2</v>
      </c>
      <c r="C9" s="9">
        <v>5</v>
      </c>
      <c r="D9" s="9">
        <v>7</v>
      </c>
    </row>
  </sheetData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1589-0024-42D7-99DC-B6B46DE6B7E0}">
  <dimension ref="A3:B9"/>
  <sheetViews>
    <sheetView workbookViewId="0">
      <selection activeCell="A6" sqref="A6:B6"/>
    </sheetView>
  </sheetViews>
  <sheetFormatPr baseColWidth="10" defaultRowHeight="15" x14ac:dyDescent="0.25"/>
  <cols>
    <col min="1" max="1" width="17.5703125" bestFit="1" customWidth="1"/>
    <col min="2" max="2" width="14.85546875" bestFit="1" customWidth="1"/>
  </cols>
  <sheetData>
    <row r="3" spans="1:2" x14ac:dyDescent="0.25">
      <c r="A3" s="7" t="s">
        <v>212</v>
      </c>
      <c r="B3" t="s">
        <v>220</v>
      </c>
    </row>
    <row r="4" spans="1:2" x14ac:dyDescent="0.25">
      <c r="A4" s="8" t="s">
        <v>221</v>
      </c>
      <c r="B4" s="9">
        <v>3</v>
      </c>
    </row>
    <row r="5" spans="1:2" x14ac:dyDescent="0.25">
      <c r="A5" s="8" t="s">
        <v>222</v>
      </c>
      <c r="B5" s="9">
        <v>3</v>
      </c>
    </row>
    <row r="6" spans="1:2" x14ac:dyDescent="0.25">
      <c r="A6" s="8" t="s">
        <v>223</v>
      </c>
      <c r="B6" s="9">
        <v>3</v>
      </c>
    </row>
    <row r="7" spans="1:2" x14ac:dyDescent="0.25">
      <c r="A7" s="8" t="s">
        <v>224</v>
      </c>
      <c r="B7" s="9">
        <v>3</v>
      </c>
    </row>
    <row r="8" spans="1:2" x14ac:dyDescent="0.25">
      <c r="A8" s="8" t="s">
        <v>225</v>
      </c>
      <c r="B8" s="9">
        <v>2</v>
      </c>
    </row>
    <row r="9" spans="1:2" x14ac:dyDescent="0.25">
      <c r="A9" s="8" t="s">
        <v>213</v>
      </c>
      <c r="B9" s="9"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A0DA4-F195-47F2-8300-E0DCB0CDDF75}">
  <dimension ref="A1:D10"/>
  <sheetViews>
    <sheetView zoomScale="235" zoomScaleNormal="235" workbookViewId="0">
      <selection activeCell="B12" sqref="B12"/>
    </sheetView>
  </sheetViews>
  <sheetFormatPr baseColWidth="10" defaultRowHeight="15" x14ac:dyDescent="0.25"/>
  <sheetData>
    <row r="1" spans="1:4" x14ac:dyDescent="0.25">
      <c r="A1" t="s">
        <v>226</v>
      </c>
      <c r="B1" t="s">
        <v>84</v>
      </c>
      <c r="C1">
        <f>AVERAGE(A:A)</f>
        <v>2.7142857142857144</v>
      </c>
      <c r="D1">
        <f>C1*20</f>
        <v>54.285714285714292</v>
      </c>
    </row>
    <row r="2" spans="1:4" x14ac:dyDescent="0.25">
      <c r="A2">
        <v>1</v>
      </c>
      <c r="C2">
        <f>C1-1</f>
        <v>1.7142857142857144</v>
      </c>
      <c r="D2">
        <f>C2*25</f>
        <v>42.857142857142861</v>
      </c>
    </row>
    <row r="3" spans="1:4" x14ac:dyDescent="0.25">
      <c r="A3">
        <v>2</v>
      </c>
    </row>
    <row r="4" spans="1:4" x14ac:dyDescent="0.25">
      <c r="A4">
        <v>5</v>
      </c>
    </row>
    <row r="5" spans="1:4" x14ac:dyDescent="0.25">
      <c r="A5">
        <v>3</v>
      </c>
    </row>
    <row r="6" spans="1:4" x14ac:dyDescent="0.25">
      <c r="A6">
        <v>5</v>
      </c>
    </row>
    <row r="7" spans="1:4" x14ac:dyDescent="0.25">
      <c r="A7">
        <v>2</v>
      </c>
    </row>
    <row r="8" spans="1:4" x14ac:dyDescent="0.25">
      <c r="A8">
        <v>1</v>
      </c>
    </row>
    <row r="10" spans="1:4" x14ac:dyDescent="0.25">
      <c r="A10" t="s">
        <v>227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B93F-888A-4A9E-A5B4-A2D9B64767C5}">
  <dimension ref="A1:B15"/>
  <sheetViews>
    <sheetView zoomScale="235" zoomScaleNormal="235" workbookViewId="0">
      <selection activeCell="A4" sqref="A4"/>
    </sheetView>
  </sheetViews>
  <sheetFormatPr baseColWidth="10" defaultRowHeight="15" x14ac:dyDescent="0.25"/>
  <sheetData>
    <row r="1" spans="1:2" x14ac:dyDescent="0.25">
      <c r="A1" t="s">
        <v>81</v>
      </c>
      <c r="B1" t="s">
        <v>82</v>
      </c>
    </row>
    <row r="2" spans="1:2" x14ac:dyDescent="0.25">
      <c r="A2" t="s">
        <v>73</v>
      </c>
      <c r="B2">
        <v>18</v>
      </c>
    </row>
    <row r="3" spans="1:2" x14ac:dyDescent="0.25">
      <c r="A3" t="s">
        <v>208</v>
      </c>
      <c r="B3">
        <v>19</v>
      </c>
    </row>
    <row r="4" spans="1:2" x14ac:dyDescent="0.25">
      <c r="A4" t="s">
        <v>73</v>
      </c>
      <c r="B4">
        <v>20</v>
      </c>
    </row>
    <row r="5" spans="1:2" x14ac:dyDescent="0.25">
      <c r="A5" t="s">
        <v>208</v>
      </c>
      <c r="B5">
        <v>21</v>
      </c>
    </row>
    <row r="6" spans="1:2" x14ac:dyDescent="0.25">
      <c r="A6" t="s">
        <v>73</v>
      </c>
      <c r="B6">
        <v>22</v>
      </c>
    </row>
    <row r="7" spans="1:2" x14ac:dyDescent="0.25">
      <c r="A7" t="s">
        <v>208</v>
      </c>
      <c r="B7">
        <v>23</v>
      </c>
    </row>
    <row r="8" spans="1:2" x14ac:dyDescent="0.25">
      <c r="A8" t="s">
        <v>208</v>
      </c>
      <c r="B8">
        <v>24</v>
      </c>
    </row>
    <row r="9" spans="1:2" x14ac:dyDescent="0.25">
      <c r="A9" t="s">
        <v>208</v>
      </c>
      <c r="B9">
        <v>25</v>
      </c>
    </row>
    <row r="10" spans="1:2" x14ac:dyDescent="0.25">
      <c r="A10" t="s">
        <v>208</v>
      </c>
      <c r="B10">
        <v>26</v>
      </c>
    </row>
    <row r="11" spans="1:2" x14ac:dyDescent="0.25">
      <c r="A11" t="s">
        <v>73</v>
      </c>
      <c r="B11">
        <v>27</v>
      </c>
    </row>
    <row r="12" spans="1:2" x14ac:dyDescent="0.25">
      <c r="A12" t="s">
        <v>73</v>
      </c>
      <c r="B12">
        <v>28</v>
      </c>
    </row>
    <row r="13" spans="1:2" x14ac:dyDescent="0.25">
      <c r="A13" t="s">
        <v>73</v>
      </c>
      <c r="B13">
        <v>29</v>
      </c>
    </row>
    <row r="14" spans="1:2" x14ac:dyDescent="0.25">
      <c r="A14" t="s">
        <v>73</v>
      </c>
      <c r="B14">
        <v>30</v>
      </c>
    </row>
    <row r="15" spans="1:2" x14ac:dyDescent="0.25">
      <c r="A15" t="s">
        <v>208</v>
      </c>
      <c r="B15">
        <v>31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E8FD-D837-4E4F-A19A-CB7F363CC99C}">
  <dimension ref="A1:C10"/>
  <sheetViews>
    <sheetView zoomScale="280" zoomScaleNormal="280" workbookViewId="0">
      <selection activeCell="C5" sqref="C5"/>
    </sheetView>
  </sheetViews>
  <sheetFormatPr baseColWidth="10" defaultRowHeight="15" x14ac:dyDescent="0.25"/>
  <sheetData>
    <row r="1" spans="1:3" x14ac:dyDescent="0.25">
      <c r="A1" t="s">
        <v>82</v>
      </c>
      <c r="B1" t="s">
        <v>81</v>
      </c>
      <c r="C1" t="s">
        <v>207</v>
      </c>
    </row>
    <row r="2" spans="1:3" x14ac:dyDescent="0.25">
      <c r="A2">
        <v>20</v>
      </c>
      <c r="B2" t="s">
        <v>208</v>
      </c>
      <c r="C2" t="s">
        <v>209</v>
      </c>
    </row>
    <row r="3" spans="1:3" x14ac:dyDescent="0.25">
      <c r="A3">
        <v>25</v>
      </c>
      <c r="B3" t="s">
        <v>73</v>
      </c>
      <c r="C3" t="s">
        <v>209</v>
      </c>
    </row>
    <row r="4" spans="1:3" x14ac:dyDescent="0.25">
      <c r="A4">
        <v>40</v>
      </c>
      <c r="B4" t="s">
        <v>208</v>
      </c>
      <c r="C4" t="s">
        <v>209</v>
      </c>
    </row>
    <row r="5" spans="1:3" x14ac:dyDescent="0.25">
      <c r="A5">
        <v>41</v>
      </c>
      <c r="B5" t="s">
        <v>208</v>
      </c>
      <c r="C5" t="s">
        <v>210</v>
      </c>
    </row>
    <row r="6" spans="1:3" x14ac:dyDescent="0.25">
      <c r="A6">
        <v>60</v>
      </c>
      <c r="B6" t="s">
        <v>73</v>
      </c>
      <c r="C6" t="s">
        <v>209</v>
      </c>
    </row>
    <row r="7" spans="1:3" x14ac:dyDescent="0.25">
      <c r="A7">
        <v>35</v>
      </c>
      <c r="B7" t="s">
        <v>73</v>
      </c>
      <c r="C7" t="s">
        <v>210</v>
      </c>
    </row>
    <row r="8" spans="1:3" x14ac:dyDescent="0.25">
      <c r="A8">
        <v>37</v>
      </c>
      <c r="B8" t="s">
        <v>208</v>
      </c>
      <c r="C8" t="s">
        <v>209</v>
      </c>
    </row>
    <row r="9" spans="1:3" x14ac:dyDescent="0.25">
      <c r="C9" s="13"/>
    </row>
    <row r="10" spans="1:3" x14ac:dyDescent="0.25">
      <c r="A10" t="s">
        <v>211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A7AF-4816-4508-9711-EF81C4DA91C2}">
  <dimension ref="A3:F10"/>
  <sheetViews>
    <sheetView zoomScale="115" zoomScaleNormal="115" workbookViewId="0">
      <selection activeCell="F10" sqref="A3:F10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.28515625" bestFit="1" customWidth="1"/>
    <col min="4" max="5" width="3.42578125" bestFit="1" customWidth="1"/>
    <col min="6" max="6" width="12.5703125" bestFit="1" customWidth="1"/>
  </cols>
  <sheetData>
    <row r="3" spans="1:6" x14ac:dyDescent="0.25">
      <c r="A3" s="7" t="s">
        <v>238</v>
      </c>
      <c r="B3" s="7" t="s">
        <v>215</v>
      </c>
    </row>
    <row r="4" spans="1:6" x14ac:dyDescent="0.25">
      <c r="A4" s="7" t="s">
        <v>212</v>
      </c>
      <c r="B4">
        <v>2</v>
      </c>
      <c r="C4">
        <v>3</v>
      </c>
      <c r="D4">
        <v>4</v>
      </c>
      <c r="E4">
        <v>5</v>
      </c>
      <c r="F4" t="s">
        <v>213</v>
      </c>
    </row>
    <row r="5" spans="1:6" x14ac:dyDescent="0.25">
      <c r="A5" s="8" t="s">
        <v>239</v>
      </c>
      <c r="B5" s="9"/>
      <c r="C5" s="9"/>
      <c r="D5" s="9">
        <v>1</v>
      </c>
      <c r="E5" s="9"/>
      <c r="F5" s="9">
        <v>1</v>
      </c>
    </row>
    <row r="6" spans="1:6" x14ac:dyDescent="0.25">
      <c r="A6" s="8" t="s">
        <v>240</v>
      </c>
      <c r="B6" s="9">
        <v>1</v>
      </c>
      <c r="C6" s="9">
        <v>3</v>
      </c>
      <c r="D6" s="9">
        <v>26</v>
      </c>
      <c r="E6" s="9">
        <v>31</v>
      </c>
      <c r="F6" s="9">
        <v>61</v>
      </c>
    </row>
    <row r="7" spans="1:6" x14ac:dyDescent="0.25">
      <c r="A7" s="8" t="s">
        <v>241</v>
      </c>
      <c r="B7" s="9"/>
      <c r="C7" s="9">
        <v>1</v>
      </c>
      <c r="D7" s="9">
        <v>3</v>
      </c>
      <c r="E7" s="9">
        <v>5</v>
      </c>
      <c r="F7" s="9">
        <v>9</v>
      </c>
    </row>
    <row r="8" spans="1:6" x14ac:dyDescent="0.25">
      <c r="A8" s="8" t="s">
        <v>242</v>
      </c>
      <c r="B8" s="9"/>
      <c r="C8" s="9"/>
      <c r="D8" s="9"/>
      <c r="E8" s="9">
        <v>2</v>
      </c>
      <c r="F8" s="9">
        <v>2</v>
      </c>
    </row>
    <row r="9" spans="1:6" x14ac:dyDescent="0.25">
      <c r="A9" s="8" t="s">
        <v>243</v>
      </c>
      <c r="B9" s="9"/>
      <c r="C9" s="9"/>
      <c r="D9" s="9">
        <v>1</v>
      </c>
      <c r="E9" s="9"/>
      <c r="F9" s="9">
        <v>1</v>
      </c>
    </row>
    <row r="10" spans="1:6" x14ac:dyDescent="0.25">
      <c r="A10" s="8" t="s">
        <v>213</v>
      </c>
      <c r="B10" s="9">
        <v>1</v>
      </c>
      <c r="C10" s="9">
        <v>4</v>
      </c>
      <c r="D10" s="9">
        <v>31</v>
      </c>
      <c r="E10" s="9">
        <v>38</v>
      </c>
      <c r="F10" s="9">
        <v>74</v>
      </c>
    </row>
  </sheetData>
  <pageMargins left="0.7" right="0.7" top="0.75" bottom="0.75" header="0.3" footer="0.3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A697-D2A1-4BBD-A4DA-AD6136FBC215}">
  <dimension ref="A3:F7"/>
  <sheetViews>
    <sheetView tabSelected="1" workbookViewId="0">
      <selection activeCell="N18" sqref="N18"/>
    </sheetView>
  </sheetViews>
  <sheetFormatPr baseColWidth="10" defaultRowHeight="15" x14ac:dyDescent="0.25"/>
  <cols>
    <col min="1" max="1" width="36.42578125" bestFit="1" customWidth="1"/>
    <col min="2" max="2" width="22.42578125" bestFit="1" customWidth="1"/>
    <col min="3" max="3" width="10.5703125" bestFit="1" customWidth="1"/>
    <col min="4" max="4" width="6.28515625" bestFit="1" customWidth="1"/>
    <col min="5" max="5" width="9.7109375" bestFit="1" customWidth="1"/>
    <col min="6" max="6" width="12.5703125" bestFit="1" customWidth="1"/>
  </cols>
  <sheetData>
    <row r="3" spans="1:6" x14ac:dyDescent="0.25">
      <c r="A3" s="7" t="s">
        <v>244</v>
      </c>
      <c r="B3" s="7" t="s">
        <v>215</v>
      </c>
    </row>
    <row r="4" spans="1:6" x14ac:dyDescent="0.25">
      <c r="A4" s="7" t="s">
        <v>212</v>
      </c>
      <c r="B4" t="s">
        <v>200</v>
      </c>
      <c r="C4" t="s">
        <v>205</v>
      </c>
      <c r="D4" t="s">
        <v>201</v>
      </c>
      <c r="E4" t="s">
        <v>202</v>
      </c>
      <c r="F4" t="s">
        <v>213</v>
      </c>
    </row>
    <row r="5" spans="1:6" x14ac:dyDescent="0.25">
      <c r="A5" s="8" t="s">
        <v>204</v>
      </c>
      <c r="B5" s="9">
        <v>5</v>
      </c>
      <c r="C5" s="9"/>
      <c r="D5" s="9"/>
      <c r="E5" s="9">
        <v>6</v>
      </c>
      <c r="F5" s="9">
        <v>11</v>
      </c>
    </row>
    <row r="6" spans="1:6" x14ac:dyDescent="0.25">
      <c r="A6" s="8" t="s">
        <v>199</v>
      </c>
      <c r="B6" s="9">
        <v>37</v>
      </c>
      <c r="C6" s="9">
        <v>1</v>
      </c>
      <c r="D6" s="9">
        <v>3</v>
      </c>
      <c r="E6" s="9">
        <v>22</v>
      </c>
      <c r="F6" s="9">
        <v>63</v>
      </c>
    </row>
    <row r="7" spans="1:6" x14ac:dyDescent="0.25">
      <c r="A7" s="8" t="s">
        <v>213</v>
      </c>
      <c r="B7" s="9">
        <v>42</v>
      </c>
      <c r="C7" s="9">
        <v>1</v>
      </c>
      <c r="D7" s="9">
        <v>3</v>
      </c>
      <c r="E7" s="9">
        <v>28</v>
      </c>
      <c r="F7" s="9">
        <v>74</v>
      </c>
    </row>
  </sheetData>
  <pageMargins left="0.7" right="0.7" top="0.75" bottom="0.75" header="0.3" footer="0.3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D1D0-26E3-44E4-B6D9-CC43C7DC756C}">
  <dimension ref="A1:H75"/>
  <sheetViews>
    <sheetView zoomScale="130" zoomScaleNormal="130" workbookViewId="0">
      <selection activeCell="D5" sqref="D5"/>
    </sheetView>
  </sheetViews>
  <sheetFormatPr baseColWidth="10" defaultRowHeight="15" x14ac:dyDescent="0.25"/>
  <sheetData>
    <row r="1" spans="1:8" ht="52.5" thickBot="1" x14ac:dyDescent="0.3">
      <c r="A1" s="16" t="s">
        <v>193</v>
      </c>
      <c r="B1" s="16" t="s">
        <v>194</v>
      </c>
      <c r="C1" s="16" t="s">
        <v>195</v>
      </c>
      <c r="D1" s="16" t="s">
        <v>196</v>
      </c>
      <c r="E1" s="16" t="s">
        <v>197</v>
      </c>
      <c r="F1" s="16" t="s">
        <v>237</v>
      </c>
      <c r="G1" s="16" t="s">
        <v>109</v>
      </c>
      <c r="H1" s="17" t="s">
        <v>198</v>
      </c>
    </row>
    <row r="2" spans="1:8" ht="15.75" thickBot="1" x14ac:dyDescent="0.3">
      <c r="A2" s="18">
        <v>44139.441747685189</v>
      </c>
      <c r="B2" s="16" t="s">
        <v>199</v>
      </c>
      <c r="C2" s="16" t="s">
        <v>200</v>
      </c>
      <c r="D2" s="16" t="s">
        <v>201</v>
      </c>
      <c r="E2" s="19">
        <v>37313</v>
      </c>
      <c r="F2" s="21">
        <f ca="1">INT((TODAY()-E2)/365.25)</f>
        <v>18</v>
      </c>
      <c r="G2" s="20">
        <v>50015</v>
      </c>
      <c r="H2" s="20">
        <v>4</v>
      </c>
    </row>
    <row r="3" spans="1:8" ht="15.75" thickBot="1" x14ac:dyDescent="0.3">
      <c r="A3" s="18">
        <v>44139.442812499998</v>
      </c>
      <c r="B3" s="16" t="s">
        <v>199</v>
      </c>
      <c r="C3" s="16" t="s">
        <v>202</v>
      </c>
      <c r="D3" s="16" t="s">
        <v>200</v>
      </c>
      <c r="E3" s="19">
        <v>37296</v>
      </c>
      <c r="F3" s="21">
        <f t="shared" ref="F3:F66" ca="1" si="0">INT((TODAY()-E3)/365.25)</f>
        <v>18</v>
      </c>
      <c r="G3" s="20">
        <v>50011</v>
      </c>
      <c r="H3" s="20">
        <v>5</v>
      </c>
    </row>
    <row r="4" spans="1:8" ht="15.75" thickBot="1" x14ac:dyDescent="0.3">
      <c r="A4" s="18">
        <v>44139.444178240738</v>
      </c>
      <c r="B4" s="16" t="s">
        <v>199</v>
      </c>
      <c r="C4" s="16" t="s">
        <v>202</v>
      </c>
      <c r="D4" s="16" t="s">
        <v>203</v>
      </c>
      <c r="E4" s="19">
        <v>37377</v>
      </c>
      <c r="F4" s="21">
        <f t="shared" ca="1" si="0"/>
        <v>18</v>
      </c>
      <c r="G4" s="20">
        <v>50009</v>
      </c>
      <c r="H4" s="20">
        <v>5</v>
      </c>
    </row>
    <row r="5" spans="1:8" ht="15.75" thickBot="1" x14ac:dyDescent="0.3">
      <c r="A5" s="18">
        <v>44139.444537037038</v>
      </c>
      <c r="B5" s="16" t="s">
        <v>199</v>
      </c>
      <c r="C5" s="16" t="s">
        <v>202</v>
      </c>
      <c r="D5" s="16" t="s">
        <v>200</v>
      </c>
      <c r="E5" s="19">
        <v>37363</v>
      </c>
      <c r="F5" s="21">
        <f t="shared" ca="1" si="0"/>
        <v>18</v>
      </c>
      <c r="G5" s="20">
        <v>22001</v>
      </c>
      <c r="H5" s="20">
        <v>5</v>
      </c>
    </row>
    <row r="6" spans="1:8" ht="15.75" thickBot="1" x14ac:dyDescent="0.3">
      <c r="A6" s="18">
        <v>44139.444699074076</v>
      </c>
      <c r="B6" s="16" t="s">
        <v>199</v>
      </c>
      <c r="C6" s="16" t="s">
        <v>200</v>
      </c>
      <c r="D6" s="16" t="s">
        <v>202</v>
      </c>
      <c r="E6" s="19">
        <v>37152</v>
      </c>
      <c r="F6" s="21">
        <f t="shared" ca="1" si="0"/>
        <v>19</v>
      </c>
      <c r="G6" s="20">
        <v>22001</v>
      </c>
      <c r="H6" s="20">
        <v>4</v>
      </c>
    </row>
    <row r="7" spans="1:8" ht="15.75" thickBot="1" x14ac:dyDescent="0.3">
      <c r="A7" s="18">
        <v>44139.444722222222</v>
      </c>
      <c r="B7" s="16" t="s">
        <v>199</v>
      </c>
      <c r="C7" s="16" t="s">
        <v>200</v>
      </c>
      <c r="D7" s="16" t="s">
        <v>202</v>
      </c>
      <c r="E7" s="19">
        <v>37046</v>
      </c>
      <c r="F7" s="21">
        <f t="shared" ca="1" si="0"/>
        <v>19</v>
      </c>
      <c r="G7" s="20">
        <v>50290</v>
      </c>
      <c r="H7" s="20">
        <v>5</v>
      </c>
    </row>
    <row r="8" spans="1:8" ht="15.75" thickBot="1" x14ac:dyDescent="0.3">
      <c r="A8" s="18">
        <v>44139.444965277777</v>
      </c>
      <c r="B8" s="16" t="s">
        <v>199</v>
      </c>
      <c r="C8" s="16" t="s">
        <v>202</v>
      </c>
      <c r="D8" s="16" t="s">
        <v>202</v>
      </c>
      <c r="E8" s="19">
        <v>37386</v>
      </c>
      <c r="F8" s="21">
        <f t="shared" ca="1" si="0"/>
        <v>18</v>
      </c>
      <c r="G8" s="20">
        <v>50002</v>
      </c>
      <c r="H8" s="20">
        <v>5</v>
      </c>
    </row>
    <row r="9" spans="1:8" ht="15.75" thickBot="1" x14ac:dyDescent="0.3">
      <c r="A9" s="18">
        <v>44139.445069444446</v>
      </c>
      <c r="B9" s="16" t="s">
        <v>199</v>
      </c>
      <c r="C9" s="16" t="s">
        <v>200</v>
      </c>
      <c r="D9" s="16" t="s">
        <v>202</v>
      </c>
      <c r="E9" s="19">
        <v>37393</v>
      </c>
      <c r="F9" s="21">
        <f t="shared" ca="1" si="0"/>
        <v>18</v>
      </c>
      <c r="G9" s="20">
        <v>50008</v>
      </c>
      <c r="H9" s="20">
        <v>5</v>
      </c>
    </row>
    <row r="10" spans="1:8" ht="15.75" thickBot="1" x14ac:dyDescent="0.3">
      <c r="A10" s="18">
        <v>44139.445104166669</v>
      </c>
      <c r="B10" s="16" t="s">
        <v>199</v>
      </c>
      <c r="C10" s="16" t="s">
        <v>202</v>
      </c>
      <c r="D10" s="16" t="s">
        <v>200</v>
      </c>
      <c r="E10" s="19">
        <v>37407</v>
      </c>
      <c r="F10" s="21">
        <f t="shared" ca="1" si="0"/>
        <v>18</v>
      </c>
      <c r="G10" s="20">
        <v>50017</v>
      </c>
      <c r="H10" s="20">
        <v>5</v>
      </c>
    </row>
    <row r="11" spans="1:8" ht="15.75" thickBot="1" x14ac:dyDescent="0.3">
      <c r="A11" s="18">
        <v>44139.445138888892</v>
      </c>
      <c r="B11" s="16" t="s">
        <v>199</v>
      </c>
      <c r="C11" s="16" t="s">
        <v>202</v>
      </c>
      <c r="D11" s="16" t="s">
        <v>203</v>
      </c>
      <c r="E11" s="19">
        <v>36347</v>
      </c>
      <c r="F11" s="21">
        <f t="shared" ca="1" si="0"/>
        <v>21</v>
      </c>
      <c r="G11" s="20">
        <v>50600</v>
      </c>
      <c r="H11" s="20">
        <v>5</v>
      </c>
    </row>
    <row r="12" spans="1:8" ht="15.75" thickBot="1" x14ac:dyDescent="0.3">
      <c r="A12" s="18">
        <v>44139.445150462961</v>
      </c>
      <c r="B12" s="16" t="s">
        <v>204</v>
      </c>
      <c r="C12" s="16" t="s">
        <v>200</v>
      </c>
      <c r="D12" s="16" t="s">
        <v>200</v>
      </c>
      <c r="E12" s="19">
        <v>35554</v>
      </c>
      <c r="F12" s="21">
        <f t="shared" ca="1" si="0"/>
        <v>23</v>
      </c>
      <c r="G12" s="20">
        <v>50017</v>
      </c>
      <c r="H12" s="20">
        <v>5</v>
      </c>
    </row>
    <row r="13" spans="1:8" ht="15.75" thickBot="1" x14ac:dyDescent="0.3">
      <c r="A13" s="18">
        <v>44139.445150462961</v>
      </c>
      <c r="B13" s="16" t="s">
        <v>199</v>
      </c>
      <c r="C13" s="16" t="s">
        <v>202</v>
      </c>
      <c r="D13" s="16" t="s">
        <v>201</v>
      </c>
      <c r="E13" s="19">
        <v>37316</v>
      </c>
      <c r="F13" s="21">
        <f t="shared" ca="1" si="0"/>
        <v>18</v>
      </c>
      <c r="G13" s="20">
        <v>50007</v>
      </c>
      <c r="H13" s="20">
        <v>5</v>
      </c>
    </row>
    <row r="14" spans="1:8" ht="15.75" thickBot="1" x14ac:dyDescent="0.3">
      <c r="A14" s="18">
        <v>44139.445208333331</v>
      </c>
      <c r="B14" s="16" t="s">
        <v>199</v>
      </c>
      <c r="C14" s="16" t="s">
        <v>200</v>
      </c>
      <c r="D14" s="16" t="s">
        <v>202</v>
      </c>
      <c r="E14" s="19">
        <v>37484</v>
      </c>
      <c r="F14" s="21">
        <f t="shared" ca="1" si="0"/>
        <v>18</v>
      </c>
      <c r="G14" s="20">
        <v>50180</v>
      </c>
      <c r="H14" s="20">
        <v>5</v>
      </c>
    </row>
    <row r="15" spans="1:8" ht="15.75" thickBot="1" x14ac:dyDescent="0.3">
      <c r="A15" s="18">
        <v>44139.445219907408</v>
      </c>
      <c r="B15" s="16" t="s">
        <v>199</v>
      </c>
      <c r="C15" s="16" t="s">
        <v>200</v>
      </c>
      <c r="D15" s="16" t="s">
        <v>201</v>
      </c>
      <c r="E15" s="19">
        <v>37612</v>
      </c>
      <c r="F15" s="21">
        <f t="shared" ca="1" si="0"/>
        <v>17</v>
      </c>
      <c r="G15" s="20">
        <v>50003</v>
      </c>
      <c r="H15" s="20">
        <v>5</v>
      </c>
    </row>
    <row r="16" spans="1:8" ht="15.75" thickBot="1" x14ac:dyDescent="0.3">
      <c r="A16" s="18">
        <v>44139.445231481484</v>
      </c>
      <c r="B16" s="16" t="s">
        <v>199</v>
      </c>
      <c r="C16" s="16" t="s">
        <v>202</v>
      </c>
      <c r="D16" s="16" t="s">
        <v>203</v>
      </c>
      <c r="E16" s="19">
        <v>37536</v>
      </c>
      <c r="F16" s="21">
        <f t="shared" ca="1" si="0"/>
        <v>18</v>
      </c>
      <c r="G16" s="20">
        <v>31239</v>
      </c>
      <c r="H16" s="20">
        <v>4</v>
      </c>
    </row>
    <row r="17" spans="1:8" ht="15.75" thickBot="1" x14ac:dyDescent="0.3">
      <c r="A17" s="18">
        <v>44139.445289351854</v>
      </c>
      <c r="B17" s="16" t="s">
        <v>199</v>
      </c>
      <c r="C17" s="16" t="s">
        <v>200</v>
      </c>
      <c r="D17" s="16" t="s">
        <v>202</v>
      </c>
      <c r="E17" s="19">
        <v>37441</v>
      </c>
      <c r="F17" s="21">
        <f t="shared" ca="1" si="0"/>
        <v>18</v>
      </c>
      <c r="G17" s="20">
        <v>50011</v>
      </c>
      <c r="H17" s="20">
        <v>4</v>
      </c>
    </row>
    <row r="18" spans="1:8" ht="15.75" thickBot="1" x14ac:dyDescent="0.3">
      <c r="A18" s="18">
        <v>44139.445324074077</v>
      </c>
      <c r="B18" s="16" t="s">
        <v>199</v>
      </c>
      <c r="C18" s="16" t="s">
        <v>200</v>
      </c>
      <c r="D18" s="16" t="s">
        <v>202</v>
      </c>
      <c r="E18" s="19">
        <v>36964</v>
      </c>
      <c r="F18" s="21">
        <f t="shared" ca="1" si="0"/>
        <v>19</v>
      </c>
      <c r="G18" s="20">
        <v>50014</v>
      </c>
      <c r="H18" s="20">
        <v>4</v>
      </c>
    </row>
    <row r="19" spans="1:8" ht="15.75" thickBot="1" x14ac:dyDescent="0.3">
      <c r="A19" s="18">
        <v>44139.445347222223</v>
      </c>
      <c r="B19" s="16" t="s">
        <v>199</v>
      </c>
      <c r="C19" s="16" t="s">
        <v>200</v>
      </c>
      <c r="D19" s="16" t="s">
        <v>203</v>
      </c>
      <c r="E19" s="19">
        <v>37425</v>
      </c>
      <c r="F19" s="21">
        <f t="shared" ca="1" si="0"/>
        <v>18</v>
      </c>
      <c r="G19" s="20">
        <v>22600</v>
      </c>
      <c r="H19" s="20">
        <v>5</v>
      </c>
    </row>
    <row r="20" spans="1:8" ht="15.75" thickBot="1" x14ac:dyDescent="0.3">
      <c r="A20" s="18">
        <v>44139.445381944446</v>
      </c>
      <c r="B20" s="16" t="s">
        <v>204</v>
      </c>
      <c r="C20" s="16" t="s">
        <v>200</v>
      </c>
      <c r="D20" s="16" t="s">
        <v>200</v>
      </c>
      <c r="E20" s="19">
        <v>37426</v>
      </c>
      <c r="F20" s="21">
        <f t="shared" ca="1" si="0"/>
        <v>18</v>
      </c>
      <c r="G20" s="20">
        <v>50013</v>
      </c>
      <c r="H20" s="20">
        <v>5</v>
      </c>
    </row>
    <row r="21" spans="1:8" ht="15.75" thickBot="1" x14ac:dyDescent="0.3">
      <c r="A21" s="18">
        <v>44139.445474537039</v>
      </c>
      <c r="B21" s="16" t="s">
        <v>204</v>
      </c>
      <c r="C21" s="16" t="s">
        <v>202</v>
      </c>
      <c r="D21" s="16" t="s">
        <v>203</v>
      </c>
      <c r="E21" s="19">
        <v>37527</v>
      </c>
      <c r="F21" s="21">
        <f t="shared" ca="1" si="0"/>
        <v>18</v>
      </c>
      <c r="G21" s="20">
        <v>50007</v>
      </c>
      <c r="H21" s="20">
        <v>4</v>
      </c>
    </row>
    <row r="22" spans="1:8" ht="15.75" thickBot="1" x14ac:dyDescent="0.3">
      <c r="A22" s="18">
        <v>44139.445486111108</v>
      </c>
      <c r="B22" s="16" t="s">
        <v>199</v>
      </c>
      <c r="C22" s="16" t="s">
        <v>200</v>
      </c>
      <c r="D22" s="16" t="s">
        <v>201</v>
      </c>
      <c r="E22" s="19">
        <v>36185</v>
      </c>
      <c r="F22" s="21">
        <f t="shared" ca="1" si="0"/>
        <v>21</v>
      </c>
      <c r="G22" s="20">
        <v>50015</v>
      </c>
      <c r="H22" s="20">
        <v>5</v>
      </c>
    </row>
    <row r="23" spans="1:8" ht="15.75" thickBot="1" x14ac:dyDescent="0.3">
      <c r="A23" s="18">
        <v>44139.445520833331</v>
      </c>
      <c r="B23" s="16" t="s">
        <v>199</v>
      </c>
      <c r="C23" s="16" t="s">
        <v>200</v>
      </c>
      <c r="D23" s="16" t="s">
        <v>200</v>
      </c>
      <c r="E23" s="19">
        <v>37524</v>
      </c>
      <c r="F23" s="21">
        <f t="shared" ca="1" si="0"/>
        <v>18</v>
      </c>
      <c r="G23" s="20">
        <v>50013</v>
      </c>
      <c r="H23" s="20">
        <v>4</v>
      </c>
    </row>
    <row r="24" spans="1:8" ht="15.75" thickBot="1" x14ac:dyDescent="0.3">
      <c r="A24" s="18">
        <v>44139.445543981485</v>
      </c>
      <c r="B24" s="16" t="s">
        <v>199</v>
      </c>
      <c r="C24" s="16" t="s">
        <v>200</v>
      </c>
      <c r="D24" s="16" t="s">
        <v>201</v>
      </c>
      <c r="E24" s="19">
        <v>37504</v>
      </c>
      <c r="F24" s="21">
        <f t="shared" ca="1" si="0"/>
        <v>18</v>
      </c>
      <c r="G24" s="20">
        <v>50021</v>
      </c>
      <c r="H24" s="20">
        <v>5</v>
      </c>
    </row>
    <row r="25" spans="1:8" ht="15.75" thickBot="1" x14ac:dyDescent="0.3">
      <c r="A25" s="18">
        <v>44139.445601851854</v>
      </c>
      <c r="B25" s="16" t="s">
        <v>199</v>
      </c>
      <c r="C25" s="16" t="s">
        <v>200</v>
      </c>
      <c r="D25" s="16" t="s">
        <v>202</v>
      </c>
      <c r="E25" s="19">
        <v>37373</v>
      </c>
      <c r="F25" s="21">
        <f t="shared" ca="1" si="0"/>
        <v>18</v>
      </c>
      <c r="G25" s="20">
        <v>50260</v>
      </c>
      <c r="H25" s="20">
        <v>5</v>
      </c>
    </row>
    <row r="26" spans="1:8" ht="15.75" thickBot="1" x14ac:dyDescent="0.3">
      <c r="A26" s="18">
        <v>44139.445613425924</v>
      </c>
      <c r="B26" s="16" t="s">
        <v>199</v>
      </c>
      <c r="C26" s="16" t="s">
        <v>200</v>
      </c>
      <c r="D26" s="16" t="s">
        <v>202</v>
      </c>
      <c r="E26" s="19">
        <v>37427</v>
      </c>
      <c r="F26" s="21">
        <f t="shared" ca="1" si="0"/>
        <v>18</v>
      </c>
      <c r="G26" s="20">
        <v>50018</v>
      </c>
      <c r="H26" s="20">
        <v>4</v>
      </c>
    </row>
    <row r="27" spans="1:8" ht="15.75" thickBot="1" x14ac:dyDescent="0.3">
      <c r="A27" s="18">
        <v>44139.445636574077</v>
      </c>
      <c r="B27" s="16" t="s">
        <v>199</v>
      </c>
      <c r="C27" s="16" t="s">
        <v>205</v>
      </c>
      <c r="D27" s="16" t="s">
        <v>201</v>
      </c>
      <c r="E27" s="19">
        <v>37351</v>
      </c>
      <c r="F27" s="21">
        <f t="shared" ca="1" si="0"/>
        <v>18</v>
      </c>
      <c r="G27" s="20">
        <v>50007</v>
      </c>
      <c r="H27" s="20">
        <v>5</v>
      </c>
    </row>
    <row r="28" spans="1:8" ht="15.75" thickBot="1" x14ac:dyDescent="0.3">
      <c r="A28" s="18">
        <v>44139.445636574077</v>
      </c>
      <c r="B28" s="16" t="s">
        <v>199</v>
      </c>
      <c r="C28" s="16" t="s">
        <v>202</v>
      </c>
      <c r="D28" s="16" t="s">
        <v>201</v>
      </c>
      <c r="E28" s="19">
        <v>37340</v>
      </c>
      <c r="F28" s="21">
        <f t="shared" ca="1" si="0"/>
        <v>18</v>
      </c>
      <c r="G28" s="20">
        <v>50001</v>
      </c>
      <c r="H28" s="20">
        <v>5</v>
      </c>
    </row>
    <row r="29" spans="1:8" ht="15.75" thickBot="1" x14ac:dyDescent="0.3">
      <c r="A29" s="18">
        <v>44139.445659722223</v>
      </c>
      <c r="B29" s="16" t="s">
        <v>199</v>
      </c>
      <c r="C29" s="16" t="s">
        <v>202</v>
      </c>
      <c r="D29" s="16" t="s">
        <v>203</v>
      </c>
      <c r="E29" s="19">
        <v>37313</v>
      </c>
      <c r="F29" s="21">
        <f t="shared" ca="1" si="0"/>
        <v>18</v>
      </c>
      <c r="G29" s="20">
        <v>50693</v>
      </c>
      <c r="H29" s="20">
        <v>5</v>
      </c>
    </row>
    <row r="30" spans="1:8" ht="15.75" thickBot="1" x14ac:dyDescent="0.3">
      <c r="A30" s="18">
        <v>44139.445717592593</v>
      </c>
      <c r="B30" s="16" t="s">
        <v>199</v>
      </c>
      <c r="C30" s="16" t="s">
        <v>200</v>
      </c>
      <c r="D30" s="16" t="s">
        <v>202</v>
      </c>
      <c r="E30" s="19">
        <v>37404</v>
      </c>
      <c r="F30" s="21">
        <f t="shared" ca="1" si="0"/>
        <v>18</v>
      </c>
      <c r="G30" s="20">
        <v>50003</v>
      </c>
      <c r="H30" s="20">
        <v>4</v>
      </c>
    </row>
    <row r="31" spans="1:8" ht="15.75" thickBot="1" x14ac:dyDescent="0.3">
      <c r="A31" s="18">
        <v>44139.445752314816</v>
      </c>
      <c r="B31" s="16" t="s">
        <v>199</v>
      </c>
      <c r="C31" s="16" t="s">
        <v>200</v>
      </c>
      <c r="D31" s="16" t="s">
        <v>201</v>
      </c>
      <c r="E31" s="19">
        <v>37453</v>
      </c>
      <c r="F31" s="21">
        <f t="shared" ca="1" si="0"/>
        <v>18</v>
      </c>
      <c r="G31" s="20">
        <v>50015</v>
      </c>
      <c r="H31" s="20">
        <v>4</v>
      </c>
    </row>
    <row r="32" spans="1:8" ht="15.75" thickBot="1" x14ac:dyDescent="0.3">
      <c r="A32" s="18">
        <v>44139.445775462962</v>
      </c>
      <c r="B32" s="16" t="s">
        <v>199</v>
      </c>
      <c r="C32" s="16" t="s">
        <v>202</v>
      </c>
      <c r="D32" s="16" t="s">
        <v>202</v>
      </c>
      <c r="E32" s="19">
        <v>37460</v>
      </c>
      <c r="F32" s="21">
        <f t="shared" ca="1" si="0"/>
        <v>18</v>
      </c>
      <c r="G32" s="20">
        <v>50180</v>
      </c>
      <c r="H32" s="20">
        <v>4</v>
      </c>
    </row>
    <row r="33" spans="1:8" ht="15.75" thickBot="1" x14ac:dyDescent="0.3">
      <c r="A33" s="18">
        <v>44139.445925925924</v>
      </c>
      <c r="B33" s="16" t="s">
        <v>199</v>
      </c>
      <c r="C33" s="16" t="s">
        <v>200</v>
      </c>
      <c r="D33" s="16" t="s">
        <v>202</v>
      </c>
      <c r="E33" s="19">
        <v>37602</v>
      </c>
      <c r="F33" s="21">
        <f t="shared" ca="1" si="0"/>
        <v>17</v>
      </c>
      <c r="G33" s="20">
        <v>50003</v>
      </c>
      <c r="H33" s="20">
        <v>5</v>
      </c>
    </row>
    <row r="34" spans="1:8" ht="15.75" thickBot="1" x14ac:dyDescent="0.3">
      <c r="A34" s="18">
        <v>44139.445937500001</v>
      </c>
      <c r="B34" s="16" t="s">
        <v>199</v>
      </c>
      <c r="C34" s="16" t="s">
        <v>202</v>
      </c>
      <c r="D34" s="16" t="s">
        <v>201</v>
      </c>
      <c r="E34" s="19">
        <v>37595</v>
      </c>
      <c r="F34" s="21">
        <f t="shared" ca="1" si="0"/>
        <v>17</v>
      </c>
      <c r="G34" s="20">
        <v>50018</v>
      </c>
      <c r="H34" s="20">
        <v>4</v>
      </c>
    </row>
    <row r="35" spans="1:8" ht="15.75" thickBot="1" x14ac:dyDescent="0.3">
      <c r="A35" s="18">
        <v>44139.445960648147</v>
      </c>
      <c r="B35" s="16" t="s">
        <v>204</v>
      </c>
      <c r="C35" s="16" t="s">
        <v>202</v>
      </c>
      <c r="D35" s="16" t="s">
        <v>203</v>
      </c>
      <c r="E35" s="19">
        <v>37484</v>
      </c>
      <c r="F35" s="21">
        <f t="shared" ca="1" si="0"/>
        <v>18</v>
      </c>
      <c r="G35" s="20">
        <v>50015</v>
      </c>
      <c r="H35" s="20">
        <v>5</v>
      </c>
    </row>
    <row r="36" spans="1:8" ht="15.75" thickBot="1" x14ac:dyDescent="0.3">
      <c r="A36" s="18">
        <v>44139.446018518516</v>
      </c>
      <c r="B36" s="16" t="s">
        <v>204</v>
      </c>
      <c r="C36" s="16" t="s">
        <v>202</v>
      </c>
      <c r="D36" s="16" t="s">
        <v>202</v>
      </c>
      <c r="E36" s="19">
        <v>36826</v>
      </c>
      <c r="F36" s="21">
        <f t="shared" ca="1" si="0"/>
        <v>20</v>
      </c>
      <c r="G36" s="20">
        <v>50010</v>
      </c>
      <c r="H36" s="20">
        <v>4</v>
      </c>
    </row>
    <row r="37" spans="1:8" ht="15.75" thickBot="1" x14ac:dyDescent="0.3">
      <c r="A37" s="18">
        <v>44139.44630787037</v>
      </c>
      <c r="B37" s="16" t="s">
        <v>204</v>
      </c>
      <c r="C37" s="16" t="s">
        <v>200</v>
      </c>
      <c r="D37" s="16" t="s">
        <v>202</v>
      </c>
      <c r="E37" s="19">
        <v>37392</v>
      </c>
      <c r="F37" s="21">
        <f t="shared" ca="1" si="0"/>
        <v>18</v>
      </c>
      <c r="G37" s="20">
        <v>50015</v>
      </c>
      <c r="H37" s="20">
        <v>4</v>
      </c>
    </row>
    <row r="38" spans="1:8" ht="15.75" thickBot="1" x14ac:dyDescent="0.3">
      <c r="A38" s="18">
        <v>44139.446446759262</v>
      </c>
      <c r="B38" s="16" t="s">
        <v>199</v>
      </c>
      <c r="C38" s="16" t="s">
        <v>200</v>
      </c>
      <c r="D38" s="16" t="s">
        <v>200</v>
      </c>
      <c r="E38" s="19">
        <v>37418</v>
      </c>
      <c r="F38" s="21">
        <f t="shared" ca="1" si="0"/>
        <v>18</v>
      </c>
      <c r="G38" s="20">
        <v>50600</v>
      </c>
      <c r="H38" s="20">
        <v>5</v>
      </c>
    </row>
    <row r="39" spans="1:8" ht="15.75" thickBot="1" x14ac:dyDescent="0.3">
      <c r="A39" s="18">
        <v>44139.446458333332</v>
      </c>
      <c r="B39" s="16" t="s">
        <v>199</v>
      </c>
      <c r="C39" s="16" t="s">
        <v>200</v>
      </c>
      <c r="D39" s="16" t="s">
        <v>202</v>
      </c>
      <c r="E39" s="19">
        <v>37389</v>
      </c>
      <c r="F39" s="21">
        <f t="shared" ca="1" si="0"/>
        <v>18</v>
      </c>
      <c r="G39" s="20">
        <v>50003</v>
      </c>
      <c r="H39" s="20">
        <v>5</v>
      </c>
    </row>
    <row r="40" spans="1:8" ht="15.75" thickBot="1" x14ac:dyDescent="0.3">
      <c r="A40" s="18">
        <v>44139.446527777778</v>
      </c>
      <c r="B40" s="16" t="s">
        <v>204</v>
      </c>
      <c r="C40" s="16" t="s">
        <v>202</v>
      </c>
      <c r="D40" s="16" t="s">
        <v>202</v>
      </c>
      <c r="E40" s="19">
        <v>37277</v>
      </c>
      <c r="F40" s="21">
        <f t="shared" ca="1" si="0"/>
        <v>18</v>
      </c>
      <c r="G40" s="20">
        <v>50018</v>
      </c>
      <c r="H40" s="20">
        <v>3</v>
      </c>
    </row>
    <row r="41" spans="1:8" ht="15.75" thickBot="1" x14ac:dyDescent="0.3">
      <c r="A41" s="18">
        <v>44139.446643518517</v>
      </c>
      <c r="B41" s="16" t="s">
        <v>199</v>
      </c>
      <c r="C41" s="16" t="s">
        <v>200</v>
      </c>
      <c r="D41" s="16" t="s">
        <v>200</v>
      </c>
      <c r="E41" s="19">
        <v>37339</v>
      </c>
      <c r="F41" s="21">
        <f t="shared" ca="1" si="0"/>
        <v>18</v>
      </c>
      <c r="G41" s="20">
        <v>31500</v>
      </c>
      <c r="H41" s="20">
        <v>4</v>
      </c>
    </row>
    <row r="42" spans="1:8" ht="15.75" thickBot="1" x14ac:dyDescent="0.3">
      <c r="A42" s="18">
        <v>44139.44667824074</v>
      </c>
      <c r="B42" s="16" t="s">
        <v>199</v>
      </c>
      <c r="C42" s="16" t="s">
        <v>201</v>
      </c>
      <c r="D42" s="16" t="s">
        <v>203</v>
      </c>
      <c r="E42" s="19">
        <v>37321</v>
      </c>
      <c r="F42" s="21">
        <f t="shared" ca="1" si="0"/>
        <v>18</v>
      </c>
      <c r="G42" s="20">
        <v>50300</v>
      </c>
      <c r="H42" s="20">
        <v>2</v>
      </c>
    </row>
    <row r="43" spans="1:8" ht="15.75" thickBot="1" x14ac:dyDescent="0.3">
      <c r="A43" s="18">
        <v>44139.446736111109</v>
      </c>
      <c r="B43" s="16" t="s">
        <v>199</v>
      </c>
      <c r="C43" s="16" t="s">
        <v>201</v>
      </c>
      <c r="D43" s="16" t="s">
        <v>203</v>
      </c>
      <c r="E43" s="19">
        <v>44157</v>
      </c>
      <c r="F43" s="21">
        <f t="shared" ca="1" si="0"/>
        <v>-1</v>
      </c>
      <c r="G43" s="20">
        <v>50004</v>
      </c>
      <c r="H43" s="20">
        <v>4</v>
      </c>
    </row>
    <row r="44" spans="1:8" ht="15.75" thickBot="1" x14ac:dyDescent="0.3">
      <c r="A44" s="18">
        <v>44139.446817129632</v>
      </c>
      <c r="B44" s="16" t="s">
        <v>199</v>
      </c>
      <c r="C44" s="16" t="s">
        <v>200</v>
      </c>
      <c r="D44" s="16" t="s">
        <v>205</v>
      </c>
      <c r="E44" s="19">
        <v>37138</v>
      </c>
      <c r="F44" s="21">
        <f t="shared" ca="1" si="0"/>
        <v>19</v>
      </c>
      <c r="G44" s="20">
        <v>50196</v>
      </c>
      <c r="H44" s="20">
        <v>4</v>
      </c>
    </row>
    <row r="45" spans="1:8" ht="15.75" thickBot="1" x14ac:dyDescent="0.3">
      <c r="A45" s="18">
        <v>44139.447013888886</v>
      </c>
      <c r="B45" s="16" t="s">
        <v>199</v>
      </c>
      <c r="C45" s="16" t="s">
        <v>200</v>
      </c>
      <c r="D45" s="16" t="s">
        <v>200</v>
      </c>
      <c r="E45" s="19">
        <v>37329</v>
      </c>
      <c r="F45" s="21">
        <f t="shared" ca="1" si="0"/>
        <v>18</v>
      </c>
      <c r="G45" s="20">
        <v>50600</v>
      </c>
      <c r="H45" s="20">
        <v>5</v>
      </c>
    </row>
    <row r="46" spans="1:8" ht="15.75" thickBot="1" x14ac:dyDescent="0.3">
      <c r="A46" s="18">
        <v>44139.447060185186</v>
      </c>
      <c r="B46" s="16" t="s">
        <v>199</v>
      </c>
      <c r="C46" s="16" t="s">
        <v>200</v>
      </c>
      <c r="D46" s="16" t="s">
        <v>202</v>
      </c>
      <c r="E46" s="19">
        <v>37569</v>
      </c>
      <c r="F46" s="21">
        <f t="shared" ca="1" si="0"/>
        <v>17</v>
      </c>
      <c r="G46" s="20">
        <v>50015</v>
      </c>
      <c r="H46" s="20">
        <v>4</v>
      </c>
    </row>
    <row r="47" spans="1:8" ht="15.75" thickBot="1" x14ac:dyDescent="0.3">
      <c r="A47" s="18">
        <v>44139.447222222225</v>
      </c>
      <c r="B47" s="16" t="s">
        <v>199</v>
      </c>
      <c r="C47" s="16" t="s">
        <v>202</v>
      </c>
      <c r="D47" s="16" t="s">
        <v>202</v>
      </c>
      <c r="E47" s="19">
        <v>37287</v>
      </c>
      <c r="F47" s="21">
        <f t="shared" ca="1" si="0"/>
        <v>18</v>
      </c>
      <c r="G47" s="20">
        <v>50180</v>
      </c>
      <c r="H47" s="20">
        <v>4</v>
      </c>
    </row>
    <row r="48" spans="1:8" ht="15.75" thickBot="1" x14ac:dyDescent="0.3">
      <c r="A48" s="18">
        <v>44139.447314814817</v>
      </c>
      <c r="B48" s="16" t="s">
        <v>199</v>
      </c>
      <c r="C48" s="16" t="s">
        <v>200</v>
      </c>
      <c r="D48" s="16" t="s">
        <v>202</v>
      </c>
      <c r="E48" s="19">
        <v>37242</v>
      </c>
      <c r="F48" s="21">
        <f t="shared" ca="1" si="0"/>
        <v>18</v>
      </c>
      <c r="G48" s="20">
        <v>50002</v>
      </c>
      <c r="H48" s="20">
        <v>4</v>
      </c>
    </row>
    <row r="49" spans="1:8" ht="15.75" thickBot="1" x14ac:dyDescent="0.3">
      <c r="A49" s="18">
        <v>44139.447326388887</v>
      </c>
      <c r="B49" s="16" t="s">
        <v>199</v>
      </c>
      <c r="C49" s="16" t="s">
        <v>200</v>
      </c>
      <c r="D49" s="16" t="s">
        <v>201</v>
      </c>
      <c r="E49" s="19">
        <v>37480</v>
      </c>
      <c r="F49" s="21">
        <f t="shared" ca="1" si="0"/>
        <v>18</v>
      </c>
      <c r="G49" s="20">
        <v>50004</v>
      </c>
      <c r="H49" s="20">
        <v>4</v>
      </c>
    </row>
    <row r="50" spans="1:8" ht="15.75" thickBot="1" x14ac:dyDescent="0.3">
      <c r="A50" s="18">
        <v>44139.447523148148</v>
      </c>
      <c r="B50" s="16" t="s">
        <v>199</v>
      </c>
      <c r="C50" s="16" t="s">
        <v>200</v>
      </c>
      <c r="D50" s="16" t="s">
        <v>203</v>
      </c>
      <c r="E50" s="19">
        <v>37396</v>
      </c>
      <c r="F50" s="21">
        <f t="shared" ca="1" si="0"/>
        <v>18</v>
      </c>
      <c r="G50" s="20">
        <v>50180</v>
      </c>
      <c r="H50" s="20">
        <v>4</v>
      </c>
    </row>
    <row r="51" spans="1:8" ht="15.75" thickBot="1" x14ac:dyDescent="0.3">
      <c r="A51" s="18">
        <v>44139.44798611111</v>
      </c>
      <c r="B51" s="16" t="s">
        <v>199</v>
      </c>
      <c r="C51" s="16" t="s">
        <v>202</v>
      </c>
      <c r="D51" s="16" t="s">
        <v>201</v>
      </c>
      <c r="E51" s="19">
        <v>37192</v>
      </c>
      <c r="F51" s="21">
        <f t="shared" ca="1" si="0"/>
        <v>19</v>
      </c>
      <c r="G51" s="20">
        <v>50004</v>
      </c>
      <c r="H51" s="20">
        <v>5</v>
      </c>
    </row>
    <row r="52" spans="1:8" ht="15.75" thickBot="1" x14ac:dyDescent="0.3">
      <c r="A52" s="18">
        <v>44139.448425925926</v>
      </c>
      <c r="B52" s="16" t="s">
        <v>199</v>
      </c>
      <c r="C52" s="16" t="s">
        <v>202</v>
      </c>
      <c r="D52" s="16" t="s">
        <v>203</v>
      </c>
      <c r="E52" s="19">
        <v>37566</v>
      </c>
      <c r="F52" s="21">
        <f t="shared" ca="1" si="0"/>
        <v>17</v>
      </c>
      <c r="G52" s="20">
        <v>50008</v>
      </c>
      <c r="H52" s="20">
        <v>4</v>
      </c>
    </row>
    <row r="53" spans="1:8" ht="15.75" thickBot="1" x14ac:dyDescent="0.3">
      <c r="A53" s="18">
        <v>44139.448587962965</v>
      </c>
      <c r="B53" s="16" t="s">
        <v>199</v>
      </c>
      <c r="C53" s="16" t="s">
        <v>200</v>
      </c>
      <c r="D53" s="16" t="s">
        <v>202</v>
      </c>
      <c r="E53" s="19">
        <v>36997</v>
      </c>
      <c r="F53" s="21">
        <f t="shared" ca="1" si="0"/>
        <v>19</v>
      </c>
      <c r="G53" s="20">
        <v>50017</v>
      </c>
      <c r="H53" s="20">
        <v>5</v>
      </c>
    </row>
    <row r="54" spans="1:8" ht="15.75" thickBot="1" x14ac:dyDescent="0.3">
      <c r="A54" s="18">
        <v>44139.448587962965</v>
      </c>
      <c r="B54" s="16" t="s">
        <v>199</v>
      </c>
      <c r="C54" s="16" t="s">
        <v>202</v>
      </c>
      <c r="D54" s="16" t="s">
        <v>203</v>
      </c>
      <c r="E54" s="19">
        <v>37616</v>
      </c>
      <c r="F54" s="21">
        <f t="shared" ca="1" si="0"/>
        <v>17</v>
      </c>
      <c r="G54" s="20">
        <v>50720</v>
      </c>
      <c r="H54" s="20">
        <v>4</v>
      </c>
    </row>
    <row r="55" spans="1:8" ht="15.75" thickBot="1" x14ac:dyDescent="0.3">
      <c r="A55" s="18">
        <v>44139.448599537034</v>
      </c>
      <c r="B55" s="16" t="s">
        <v>199</v>
      </c>
      <c r="C55" s="16" t="s">
        <v>202</v>
      </c>
      <c r="D55" s="16" t="s">
        <v>201</v>
      </c>
      <c r="E55" s="19">
        <v>37401</v>
      </c>
      <c r="F55" s="21">
        <f t="shared" ca="1" si="0"/>
        <v>18</v>
      </c>
      <c r="G55" s="20">
        <v>50006</v>
      </c>
      <c r="H55" s="20">
        <v>4</v>
      </c>
    </row>
    <row r="56" spans="1:8" ht="15.75" thickBot="1" x14ac:dyDescent="0.3">
      <c r="A56" s="18">
        <v>44139.44866898148</v>
      </c>
      <c r="B56" s="16" t="s">
        <v>199</v>
      </c>
      <c r="C56" s="16" t="s">
        <v>200</v>
      </c>
      <c r="D56" s="16" t="s">
        <v>200</v>
      </c>
      <c r="E56" s="19">
        <v>37417</v>
      </c>
      <c r="F56" s="21">
        <f t="shared" ca="1" si="0"/>
        <v>18</v>
      </c>
      <c r="G56" s="20">
        <v>50002</v>
      </c>
      <c r="H56" s="20">
        <v>3</v>
      </c>
    </row>
    <row r="57" spans="1:8" ht="15.75" thickBot="1" x14ac:dyDescent="0.3">
      <c r="A57" s="18">
        <v>44139.448969907404</v>
      </c>
      <c r="B57" s="16" t="s">
        <v>199</v>
      </c>
      <c r="C57" s="16" t="s">
        <v>200</v>
      </c>
      <c r="D57" s="16" t="s">
        <v>202</v>
      </c>
      <c r="E57" s="19">
        <v>36692</v>
      </c>
      <c r="F57" s="21">
        <f t="shared" ca="1" si="0"/>
        <v>20</v>
      </c>
      <c r="G57" s="20">
        <v>50006</v>
      </c>
      <c r="H57" s="20">
        <v>5</v>
      </c>
    </row>
    <row r="58" spans="1:8" ht="15.75" thickBot="1" x14ac:dyDescent="0.3">
      <c r="A58" s="18">
        <v>44139.449166666665</v>
      </c>
      <c r="B58" s="16" t="s">
        <v>204</v>
      </c>
      <c r="C58" s="16" t="s">
        <v>200</v>
      </c>
      <c r="D58" s="16" t="s">
        <v>202</v>
      </c>
      <c r="E58" s="19">
        <v>37412</v>
      </c>
      <c r="F58" s="21">
        <f t="shared" ca="1" si="0"/>
        <v>18</v>
      </c>
      <c r="G58" s="20">
        <v>50007</v>
      </c>
      <c r="H58" s="20">
        <v>4</v>
      </c>
    </row>
    <row r="59" spans="1:8" ht="15.75" thickBot="1" x14ac:dyDescent="0.3">
      <c r="A59" s="18">
        <v>44139.449201388888</v>
      </c>
      <c r="B59" s="16" t="s">
        <v>199</v>
      </c>
      <c r="C59" s="16" t="s">
        <v>202</v>
      </c>
      <c r="D59" s="16" t="s">
        <v>203</v>
      </c>
      <c r="E59" s="19">
        <v>36031</v>
      </c>
      <c r="F59" s="21">
        <f t="shared" ca="1" si="0"/>
        <v>22</v>
      </c>
      <c r="G59" s="20">
        <v>50007</v>
      </c>
      <c r="H59" s="20">
        <v>5</v>
      </c>
    </row>
    <row r="60" spans="1:8" ht="15.75" thickBot="1" x14ac:dyDescent="0.3">
      <c r="A60" s="18">
        <v>44139.449317129627</v>
      </c>
      <c r="B60" s="16" t="s">
        <v>199</v>
      </c>
      <c r="C60" s="16" t="s">
        <v>200</v>
      </c>
      <c r="D60" s="16" t="s">
        <v>200</v>
      </c>
      <c r="E60" s="19">
        <v>37271</v>
      </c>
      <c r="F60" s="21">
        <f t="shared" ca="1" si="0"/>
        <v>18</v>
      </c>
      <c r="G60" s="20">
        <v>50013</v>
      </c>
      <c r="H60" s="20">
        <v>5</v>
      </c>
    </row>
    <row r="61" spans="1:8" ht="15.75" thickBot="1" x14ac:dyDescent="0.3">
      <c r="A61" s="18">
        <v>44139.449849537035</v>
      </c>
      <c r="B61" s="16" t="s">
        <v>199</v>
      </c>
      <c r="C61" s="16" t="s">
        <v>200</v>
      </c>
      <c r="D61" s="16" t="s">
        <v>201</v>
      </c>
      <c r="E61" s="19">
        <v>37564</v>
      </c>
      <c r="F61" s="21">
        <f t="shared" ca="1" si="0"/>
        <v>18</v>
      </c>
      <c r="G61" s="20">
        <v>50004</v>
      </c>
      <c r="H61" s="20">
        <v>5</v>
      </c>
    </row>
    <row r="62" spans="1:8" ht="15.75" thickBot="1" x14ac:dyDescent="0.3">
      <c r="A62" s="18">
        <v>44139.450208333335</v>
      </c>
      <c r="B62" s="16" t="s">
        <v>199</v>
      </c>
      <c r="C62" s="16" t="s">
        <v>202</v>
      </c>
      <c r="D62" s="16" t="s">
        <v>203</v>
      </c>
      <c r="E62" s="19">
        <v>35931</v>
      </c>
      <c r="F62" s="21">
        <f t="shared" ca="1" si="0"/>
        <v>22</v>
      </c>
      <c r="G62" s="20">
        <v>50006</v>
      </c>
      <c r="H62" s="20">
        <v>4</v>
      </c>
    </row>
    <row r="63" spans="1:8" ht="15.75" thickBot="1" x14ac:dyDescent="0.3">
      <c r="A63" s="18">
        <v>44139.45034722222</v>
      </c>
      <c r="B63" s="16" t="s">
        <v>199</v>
      </c>
      <c r="C63" s="16" t="s">
        <v>202</v>
      </c>
      <c r="D63" s="16" t="s">
        <v>203</v>
      </c>
      <c r="E63" s="19">
        <v>37609</v>
      </c>
      <c r="F63" s="21">
        <f t="shared" ca="1" si="0"/>
        <v>17</v>
      </c>
      <c r="G63" s="20">
        <v>50194</v>
      </c>
      <c r="H63" s="20">
        <v>5</v>
      </c>
    </row>
    <row r="64" spans="1:8" ht="15.75" thickBot="1" x14ac:dyDescent="0.3">
      <c r="A64" s="18">
        <v>44139.450555555559</v>
      </c>
      <c r="B64" s="16" t="s">
        <v>204</v>
      </c>
      <c r="C64" s="16" t="s">
        <v>202</v>
      </c>
      <c r="D64" s="16" t="s">
        <v>201</v>
      </c>
      <c r="E64" s="19">
        <v>34754</v>
      </c>
      <c r="F64" s="21">
        <f t="shared" ca="1" si="0"/>
        <v>25</v>
      </c>
      <c r="G64" s="20">
        <v>50007</v>
      </c>
      <c r="H64" s="20">
        <v>5</v>
      </c>
    </row>
    <row r="65" spans="1:8" ht="15.75" thickBot="1" x14ac:dyDescent="0.3">
      <c r="A65" s="18">
        <v>44139.451921296299</v>
      </c>
      <c r="B65" s="16" t="s">
        <v>199</v>
      </c>
      <c r="C65" s="16" t="s">
        <v>202</v>
      </c>
      <c r="D65" s="16" t="s">
        <v>203</v>
      </c>
      <c r="E65" s="19">
        <v>37429</v>
      </c>
      <c r="F65" s="21">
        <f t="shared" ca="1" si="0"/>
        <v>18</v>
      </c>
      <c r="G65" s="20">
        <v>50007</v>
      </c>
      <c r="H65" s="20">
        <v>5</v>
      </c>
    </row>
    <row r="66" spans="1:8" ht="15.75" thickBot="1" x14ac:dyDescent="0.3">
      <c r="A66" s="18">
        <v>44139.452372685184</v>
      </c>
      <c r="B66" s="16" t="s">
        <v>199</v>
      </c>
      <c r="C66" s="16" t="s">
        <v>200</v>
      </c>
      <c r="D66" s="16" t="s">
        <v>203</v>
      </c>
      <c r="E66" s="19">
        <v>33591</v>
      </c>
      <c r="F66" s="21">
        <f t="shared" ca="1" si="0"/>
        <v>28</v>
      </c>
      <c r="G66" s="20">
        <v>50018</v>
      </c>
      <c r="H66" s="20">
        <v>4</v>
      </c>
    </row>
    <row r="67" spans="1:8" ht="15.75" thickBot="1" x14ac:dyDescent="0.3">
      <c r="A67" s="18">
        <v>44139.453020833331</v>
      </c>
      <c r="B67" s="16" t="s">
        <v>199</v>
      </c>
      <c r="C67" s="16" t="s">
        <v>200</v>
      </c>
      <c r="D67" s="16" t="s">
        <v>202</v>
      </c>
      <c r="E67" s="19">
        <v>37444</v>
      </c>
      <c r="F67" s="21">
        <f t="shared" ref="F67:F75" ca="1" si="1">INT((TODAY()-E67)/365.25)</f>
        <v>18</v>
      </c>
      <c r="G67" s="20">
        <v>50180</v>
      </c>
      <c r="H67" s="20">
        <v>4</v>
      </c>
    </row>
    <row r="68" spans="1:8" ht="15.75" thickBot="1" x14ac:dyDescent="0.3">
      <c r="A68" s="18">
        <v>44139.453402777777</v>
      </c>
      <c r="B68" s="16" t="s">
        <v>199</v>
      </c>
      <c r="C68" s="16" t="s">
        <v>202</v>
      </c>
      <c r="D68" s="16" t="s">
        <v>202</v>
      </c>
      <c r="E68" s="19">
        <v>37258</v>
      </c>
      <c r="F68" s="21">
        <f t="shared" ca="1" si="1"/>
        <v>18</v>
      </c>
      <c r="G68" s="20">
        <v>50018</v>
      </c>
      <c r="H68" s="20">
        <v>4</v>
      </c>
    </row>
    <row r="69" spans="1:8" ht="15.75" thickBot="1" x14ac:dyDescent="0.3">
      <c r="A69" s="18">
        <v>44139.453518518516</v>
      </c>
      <c r="B69" s="16" t="s">
        <v>204</v>
      </c>
      <c r="C69" s="16" t="s">
        <v>200</v>
      </c>
      <c r="D69" s="16" t="s">
        <v>201</v>
      </c>
      <c r="E69" s="19">
        <v>37369</v>
      </c>
      <c r="F69" s="21">
        <f t="shared" ca="1" si="1"/>
        <v>18</v>
      </c>
      <c r="G69" s="20">
        <v>50019</v>
      </c>
      <c r="H69" s="20">
        <v>5</v>
      </c>
    </row>
    <row r="70" spans="1:8" ht="15.75" thickBot="1" x14ac:dyDescent="0.3">
      <c r="A70" s="18">
        <v>44139.454456018517</v>
      </c>
      <c r="B70" s="16" t="s">
        <v>199</v>
      </c>
      <c r="C70" s="16" t="s">
        <v>201</v>
      </c>
      <c r="D70" s="16" t="s">
        <v>203</v>
      </c>
      <c r="E70" s="19">
        <v>36065</v>
      </c>
      <c r="F70" s="21">
        <f t="shared" ca="1" si="1"/>
        <v>22</v>
      </c>
      <c r="G70" s="20">
        <v>22510</v>
      </c>
      <c r="H70" s="20">
        <v>4</v>
      </c>
    </row>
    <row r="71" spans="1:8" ht="15.75" thickBot="1" x14ac:dyDescent="0.3">
      <c r="A71" s="18">
        <v>44139.454664351855</v>
      </c>
      <c r="B71" s="16" t="s">
        <v>199</v>
      </c>
      <c r="C71" s="16" t="s">
        <v>200</v>
      </c>
      <c r="D71" s="16" t="s">
        <v>201</v>
      </c>
      <c r="E71" s="19">
        <v>37188</v>
      </c>
      <c r="F71" s="21">
        <f t="shared" ca="1" si="1"/>
        <v>19</v>
      </c>
      <c r="G71" s="20">
        <v>50011</v>
      </c>
      <c r="H71" s="20">
        <v>3</v>
      </c>
    </row>
    <row r="72" spans="1:8" ht="15.75" thickBot="1" x14ac:dyDescent="0.3">
      <c r="A72" s="18">
        <v>44139.456087962964</v>
      </c>
      <c r="B72" s="16" t="s">
        <v>199</v>
      </c>
      <c r="C72" s="16" t="s">
        <v>200</v>
      </c>
      <c r="D72" s="16" t="s">
        <v>201</v>
      </c>
      <c r="E72" s="19">
        <v>36675</v>
      </c>
      <c r="F72" s="21">
        <f t="shared" ca="1" si="1"/>
        <v>20</v>
      </c>
      <c r="G72" s="20">
        <v>50005</v>
      </c>
      <c r="H72" s="20">
        <v>3</v>
      </c>
    </row>
    <row r="73" spans="1:8" ht="15.75" thickBot="1" x14ac:dyDescent="0.3">
      <c r="A73" s="18">
        <v>44139.456354166665</v>
      </c>
      <c r="B73" s="16" t="s">
        <v>199</v>
      </c>
      <c r="C73" s="16" t="s">
        <v>200</v>
      </c>
      <c r="D73" s="16" t="s">
        <v>201</v>
      </c>
      <c r="E73" s="19">
        <v>37140</v>
      </c>
      <c r="F73" s="21">
        <f t="shared" ca="1" si="1"/>
        <v>19</v>
      </c>
      <c r="G73" s="20">
        <v>50007</v>
      </c>
      <c r="H73" s="20">
        <v>5</v>
      </c>
    </row>
    <row r="74" spans="1:8" ht="15.75" thickBot="1" x14ac:dyDescent="0.3">
      <c r="A74" s="18">
        <v>44139.458402777775</v>
      </c>
      <c r="B74" s="16" t="s">
        <v>204</v>
      </c>
      <c r="C74" s="16" t="s">
        <v>202</v>
      </c>
      <c r="D74" s="16" t="s">
        <v>203</v>
      </c>
      <c r="E74" s="19">
        <v>37209</v>
      </c>
      <c r="F74" s="21">
        <f t="shared" ca="1" si="1"/>
        <v>18</v>
      </c>
      <c r="G74" s="20">
        <v>50015</v>
      </c>
      <c r="H74" s="20">
        <v>5</v>
      </c>
    </row>
    <row r="75" spans="1:8" ht="15.75" thickBot="1" x14ac:dyDescent="0.3">
      <c r="A75" s="18">
        <v>44139.461608796293</v>
      </c>
      <c r="B75" s="16" t="s">
        <v>199</v>
      </c>
      <c r="C75" s="16" t="s">
        <v>200</v>
      </c>
      <c r="D75" s="16" t="s">
        <v>202</v>
      </c>
      <c r="E75" s="19">
        <v>36786</v>
      </c>
      <c r="F75" s="21">
        <f t="shared" ca="1" si="1"/>
        <v>20</v>
      </c>
      <c r="G75" s="20">
        <v>50003</v>
      </c>
      <c r="H75" s="20"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6301-19A8-47C4-B34D-954F24EC5336}">
  <dimension ref="A3:F12"/>
  <sheetViews>
    <sheetView workbookViewId="0">
      <selection activeCell="D9" sqref="D9"/>
    </sheetView>
  </sheetViews>
  <sheetFormatPr baseColWidth="10" defaultColWidth="9.140625" defaultRowHeight="15" x14ac:dyDescent="0.25"/>
  <cols>
    <col min="1" max="1" width="18.5703125" bestFit="1" customWidth="1"/>
    <col min="2" max="2" width="14.28515625" bestFit="1" customWidth="1"/>
    <col min="3" max="3" width="8.7109375" bestFit="1" customWidth="1"/>
    <col min="4" max="4" width="7.5703125" bestFit="1" customWidth="1"/>
    <col min="5" max="5" width="5.140625" bestFit="1" customWidth="1"/>
    <col min="6" max="6" width="10" bestFit="1" customWidth="1"/>
  </cols>
  <sheetData>
    <row r="3" spans="1:6" x14ac:dyDescent="0.25">
      <c r="A3" s="7" t="s">
        <v>101</v>
      </c>
      <c r="B3" s="7" t="s">
        <v>100</v>
      </c>
    </row>
    <row r="4" spans="1:6" x14ac:dyDescent="0.25">
      <c r="A4" s="7" t="s">
        <v>98</v>
      </c>
      <c r="B4" t="s">
        <v>78</v>
      </c>
      <c r="C4" t="s">
        <v>79</v>
      </c>
      <c r="D4" t="s">
        <v>80</v>
      </c>
      <c r="E4" t="s">
        <v>77</v>
      </c>
      <c r="F4" t="s">
        <v>99</v>
      </c>
    </row>
    <row r="5" spans="1:6" x14ac:dyDescent="0.25">
      <c r="A5" s="8" t="s">
        <v>102</v>
      </c>
      <c r="B5" s="9">
        <v>6</v>
      </c>
      <c r="C5" s="9">
        <v>8</v>
      </c>
      <c r="D5" s="9">
        <v>8</v>
      </c>
      <c r="E5" s="9">
        <v>24</v>
      </c>
      <c r="F5" s="9">
        <v>46</v>
      </c>
    </row>
    <row r="6" spans="1:6" x14ac:dyDescent="0.25">
      <c r="A6" s="8" t="s">
        <v>103</v>
      </c>
      <c r="B6" s="9">
        <v>14</v>
      </c>
      <c r="C6" s="9">
        <v>14</v>
      </c>
      <c r="D6" s="9">
        <v>9</v>
      </c>
      <c r="E6" s="9">
        <v>21</v>
      </c>
      <c r="F6" s="9">
        <v>58</v>
      </c>
    </row>
    <row r="7" spans="1:6" x14ac:dyDescent="0.25">
      <c r="A7" s="8" t="s">
        <v>104</v>
      </c>
      <c r="B7" s="9">
        <v>6</v>
      </c>
      <c r="C7" s="9">
        <v>8</v>
      </c>
      <c r="D7" s="9">
        <v>10</v>
      </c>
      <c r="E7" s="9">
        <v>17</v>
      </c>
      <c r="F7" s="9">
        <v>41</v>
      </c>
    </row>
    <row r="8" spans="1:6" x14ac:dyDescent="0.25">
      <c r="A8" s="8" t="s">
        <v>105</v>
      </c>
      <c r="B8" s="9">
        <v>11</v>
      </c>
      <c r="C8" s="9">
        <v>8</v>
      </c>
      <c r="D8" s="9">
        <v>7</v>
      </c>
      <c r="E8" s="9">
        <v>12</v>
      </c>
      <c r="F8" s="9">
        <v>38</v>
      </c>
    </row>
    <row r="9" spans="1:6" x14ac:dyDescent="0.25">
      <c r="A9" s="8" t="s">
        <v>106</v>
      </c>
      <c r="B9" s="9">
        <v>14</v>
      </c>
      <c r="C9" s="9">
        <v>9</v>
      </c>
      <c r="D9" s="9">
        <v>10</v>
      </c>
      <c r="E9" s="9">
        <v>19</v>
      </c>
      <c r="F9" s="9">
        <v>52</v>
      </c>
    </row>
    <row r="10" spans="1:6" x14ac:dyDescent="0.25">
      <c r="A10" s="8" t="s">
        <v>107</v>
      </c>
      <c r="B10" s="9">
        <v>10</v>
      </c>
      <c r="C10" s="9">
        <v>16</v>
      </c>
      <c r="D10" s="9">
        <v>11</v>
      </c>
      <c r="E10" s="9">
        <v>18</v>
      </c>
      <c r="F10" s="9">
        <v>55</v>
      </c>
    </row>
    <row r="11" spans="1:6" x14ac:dyDescent="0.25">
      <c r="A11" s="8" t="s">
        <v>108</v>
      </c>
      <c r="B11" s="9">
        <v>13</v>
      </c>
      <c r="C11" s="9">
        <v>10</v>
      </c>
      <c r="D11" s="9">
        <v>14</v>
      </c>
      <c r="E11" s="9">
        <v>22</v>
      </c>
      <c r="F11" s="9">
        <v>59</v>
      </c>
    </row>
    <row r="12" spans="1:6" x14ac:dyDescent="0.25">
      <c r="A12" s="8" t="s">
        <v>99</v>
      </c>
      <c r="B12" s="9">
        <v>74</v>
      </c>
      <c r="C12" s="9">
        <v>73</v>
      </c>
      <c r="D12" s="9">
        <v>69</v>
      </c>
      <c r="E12" s="9">
        <v>133</v>
      </c>
      <c r="F12" s="9">
        <v>349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75" zoomScaleNormal="175" workbookViewId="0">
      <selection activeCell="D2" sqref="D2"/>
    </sheetView>
  </sheetViews>
  <sheetFormatPr baseColWidth="10" defaultColWidth="9.140625" defaultRowHeight="15" x14ac:dyDescent="0.25"/>
  <sheetData>
    <row r="1" spans="1:4" x14ac:dyDescent="0.25">
      <c r="A1" t="s">
        <v>68</v>
      </c>
      <c r="C1">
        <v>2010</v>
      </c>
      <c r="D1">
        <v>2020</v>
      </c>
    </row>
    <row r="2" spans="1:4" x14ac:dyDescent="0.25">
      <c r="A2" t="s">
        <v>75</v>
      </c>
      <c r="C2">
        <f ca="1">C3/$C$3*100</f>
        <v>100</v>
      </c>
      <c r="D2">
        <f ca="1">D3/$C$3*100</f>
        <v>89.733849031917444</v>
      </c>
    </row>
    <row r="3" spans="1:4" x14ac:dyDescent="0.25">
      <c r="A3" t="s">
        <v>74</v>
      </c>
      <c r="C3">
        <f ca="1">SUMPRODUCT(C4:C11,$B$4:$B$11)</f>
        <v>8.7131000000000007</v>
      </c>
      <c r="D3">
        <f ca="1">SUMPRODUCT(D4:D11,$B$4:$B$11)</f>
        <v>7.8186</v>
      </c>
    </row>
    <row r="4" spans="1:4" x14ac:dyDescent="0.25">
      <c r="A4" t="s">
        <v>6</v>
      </c>
      <c r="B4" s="5">
        <v>0.05</v>
      </c>
      <c r="C4">
        <f ca="1">INT(RAND()*1500)/100</f>
        <v>9.1199999999999992</v>
      </c>
      <c r="D4">
        <f ca="1">INT(RAND()*1500)/100</f>
        <v>5.04</v>
      </c>
    </row>
    <row r="5" spans="1:4" x14ac:dyDescent="0.25">
      <c r="A5" t="s">
        <v>7</v>
      </c>
      <c r="B5" s="5">
        <v>7.0000000000000007E-2</v>
      </c>
      <c r="C5">
        <f t="shared" ref="C5:D11" ca="1" si="0">INT(RAND()*1500)/100</f>
        <v>9.18</v>
      </c>
      <c r="D5">
        <f t="shared" ca="1" si="0"/>
        <v>13.83</v>
      </c>
    </row>
    <row r="6" spans="1:4" x14ac:dyDescent="0.25">
      <c r="A6" t="s">
        <v>8</v>
      </c>
      <c r="B6" s="5">
        <v>0.08</v>
      </c>
      <c r="C6">
        <f t="shared" ca="1" si="0"/>
        <v>2.2000000000000002</v>
      </c>
      <c r="D6">
        <f t="shared" ca="1" si="0"/>
        <v>11.95</v>
      </c>
    </row>
    <row r="7" spans="1:4" x14ac:dyDescent="0.25">
      <c r="A7" t="s">
        <v>69</v>
      </c>
      <c r="B7" s="5">
        <v>0.12</v>
      </c>
      <c r="C7">
        <f t="shared" ca="1" si="0"/>
        <v>12.66</v>
      </c>
      <c r="D7">
        <f t="shared" ca="1" si="0"/>
        <v>14.85</v>
      </c>
    </row>
    <row r="8" spans="1:4" x14ac:dyDescent="0.25">
      <c r="A8" t="s">
        <v>70</v>
      </c>
      <c r="B8" s="5">
        <v>0.25</v>
      </c>
      <c r="C8">
        <f t="shared" ca="1" si="0"/>
        <v>11.79</v>
      </c>
      <c r="D8">
        <f t="shared" ca="1" si="0"/>
        <v>8.6</v>
      </c>
    </row>
    <row r="9" spans="1:4" x14ac:dyDescent="0.25">
      <c r="A9" t="s">
        <v>71</v>
      </c>
      <c r="B9" s="5">
        <v>0.3</v>
      </c>
      <c r="C9">
        <f t="shared" ca="1" si="0"/>
        <v>5.58</v>
      </c>
      <c r="D9">
        <f t="shared" ca="1" si="0"/>
        <v>4.18</v>
      </c>
    </row>
    <row r="10" spans="1:4" x14ac:dyDescent="0.25">
      <c r="A10" t="s">
        <v>72</v>
      </c>
      <c r="B10" s="5">
        <v>0.06</v>
      </c>
      <c r="C10">
        <f t="shared" ca="1" si="0"/>
        <v>6.65</v>
      </c>
      <c r="D10">
        <f t="shared" ca="1" si="0"/>
        <v>0.76</v>
      </c>
    </row>
    <row r="11" spans="1:4" x14ac:dyDescent="0.25">
      <c r="A11" t="s">
        <v>73</v>
      </c>
      <c r="B11" s="5">
        <v>7.0000000000000007E-2</v>
      </c>
      <c r="C11">
        <f t="shared" ca="1" si="0"/>
        <v>12.84</v>
      </c>
      <c r="D11">
        <f t="shared" ca="1" si="0"/>
        <v>5.87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0"/>
  <sheetViews>
    <sheetView zoomScale="130" zoomScaleNormal="130" workbookViewId="0">
      <selection activeCell="A25" sqref="A25"/>
    </sheetView>
  </sheetViews>
  <sheetFormatPr baseColWidth="10" defaultColWidth="9.140625" defaultRowHeight="15" x14ac:dyDescent="0.25"/>
  <cols>
    <col min="10" max="10" width="9.140625" hidden="1" customWidth="1"/>
  </cols>
  <sheetData>
    <row r="1" spans="1:10" x14ac:dyDescent="0.25">
      <c r="A1" t="s">
        <v>81</v>
      </c>
      <c r="B1" t="s">
        <v>82</v>
      </c>
      <c r="C1" t="s">
        <v>83</v>
      </c>
    </row>
    <row r="2" spans="1:10" x14ac:dyDescent="0.25">
      <c r="A2" t="str">
        <f ca="1">INDEX($J$3:$J$4,RANDBETWEEN(1,2))</f>
        <v>M</v>
      </c>
      <c r="B2">
        <f ca="1">RANDBETWEEN(15,85)</f>
        <v>16</v>
      </c>
      <c r="C2" t="str">
        <f ca="1">INDEX($J$6:$J$10,RANDBETWEEN(1,5))</f>
        <v>sano</v>
      </c>
    </row>
    <row r="3" spans="1:10" x14ac:dyDescent="0.25">
      <c r="A3" t="str">
        <f t="shared" ref="A3:A66" ca="1" si="0">INDEX($J$3:$J$4,RANDBETWEEN(1,2))</f>
        <v>M</v>
      </c>
      <c r="B3">
        <f t="shared" ref="B3:B66" ca="1" si="1">RANDBETWEEN(15,85)</f>
        <v>62</v>
      </c>
      <c r="C3" t="str">
        <f t="shared" ref="C3:C66" ca="1" si="2">INDEX($J$6:$J$10,RANDBETWEEN(1,5))</f>
        <v>sano</v>
      </c>
      <c r="J3" t="s">
        <v>76</v>
      </c>
    </row>
    <row r="4" spans="1:10" x14ac:dyDescent="0.25">
      <c r="A4" t="str">
        <f t="shared" ca="1" si="0"/>
        <v>M</v>
      </c>
      <c r="B4">
        <f t="shared" ca="1" si="1"/>
        <v>26</v>
      </c>
      <c r="C4" t="str">
        <f t="shared" ca="1" si="2"/>
        <v>enfermo</v>
      </c>
      <c r="J4" t="s">
        <v>97</v>
      </c>
    </row>
    <row r="5" spans="1:10" x14ac:dyDescent="0.25">
      <c r="A5" t="str">
        <f t="shared" ca="1" si="0"/>
        <v>H</v>
      </c>
      <c r="B5">
        <f t="shared" ca="1" si="1"/>
        <v>38</v>
      </c>
      <c r="C5" t="str">
        <f t="shared" ca="1" si="2"/>
        <v>sano</v>
      </c>
    </row>
    <row r="6" spans="1:10" x14ac:dyDescent="0.25">
      <c r="A6" t="str">
        <f t="shared" ca="1" si="0"/>
        <v>M</v>
      </c>
      <c r="B6">
        <f t="shared" ca="1" si="1"/>
        <v>32</v>
      </c>
      <c r="C6" t="str">
        <f t="shared" ca="1" si="2"/>
        <v>sano</v>
      </c>
      <c r="J6" t="s">
        <v>77</v>
      </c>
    </row>
    <row r="7" spans="1:10" x14ac:dyDescent="0.25">
      <c r="A7" t="str">
        <f t="shared" ca="1" si="0"/>
        <v>M</v>
      </c>
      <c r="B7">
        <f t="shared" ca="1" si="1"/>
        <v>49</v>
      </c>
      <c r="C7" t="str">
        <f t="shared" ca="1" si="2"/>
        <v>muerto</v>
      </c>
      <c r="J7" t="s">
        <v>77</v>
      </c>
    </row>
    <row r="8" spans="1:10" x14ac:dyDescent="0.25">
      <c r="A8" t="str">
        <f t="shared" ca="1" si="0"/>
        <v>M</v>
      </c>
      <c r="B8">
        <f t="shared" ca="1" si="1"/>
        <v>26</v>
      </c>
      <c r="C8" t="str">
        <f t="shared" ca="1" si="2"/>
        <v>sano</v>
      </c>
      <c r="J8" t="s">
        <v>78</v>
      </c>
    </row>
    <row r="9" spans="1:10" x14ac:dyDescent="0.25">
      <c r="A9" t="str">
        <f t="shared" ca="1" si="0"/>
        <v>M</v>
      </c>
      <c r="B9">
        <f t="shared" ca="1" si="1"/>
        <v>16</v>
      </c>
      <c r="C9" t="str">
        <f t="shared" ca="1" si="2"/>
        <v>muerto</v>
      </c>
      <c r="J9" t="s">
        <v>79</v>
      </c>
    </row>
    <row r="10" spans="1:10" x14ac:dyDescent="0.25">
      <c r="A10" t="str">
        <f t="shared" ca="1" si="0"/>
        <v>H</v>
      </c>
      <c r="B10">
        <f t="shared" ca="1" si="1"/>
        <v>56</v>
      </c>
      <c r="C10" t="str">
        <f t="shared" ca="1" si="2"/>
        <v>muerto</v>
      </c>
      <c r="J10" t="s">
        <v>80</v>
      </c>
    </row>
    <row r="11" spans="1:10" x14ac:dyDescent="0.25">
      <c r="A11" t="str">
        <f t="shared" ca="1" si="0"/>
        <v>M</v>
      </c>
      <c r="B11">
        <f t="shared" ca="1" si="1"/>
        <v>68</v>
      </c>
      <c r="C11" t="str">
        <f t="shared" ca="1" si="2"/>
        <v>contagiado</v>
      </c>
    </row>
    <row r="12" spans="1:10" x14ac:dyDescent="0.25">
      <c r="A12" t="str">
        <f t="shared" ca="1" si="0"/>
        <v>M</v>
      </c>
      <c r="B12">
        <f t="shared" ca="1" si="1"/>
        <v>54</v>
      </c>
      <c r="C12" t="str">
        <f t="shared" ca="1" si="2"/>
        <v>sano</v>
      </c>
    </row>
    <row r="13" spans="1:10" x14ac:dyDescent="0.25">
      <c r="A13" t="str">
        <f t="shared" ca="1" si="0"/>
        <v>H</v>
      </c>
      <c r="B13">
        <f t="shared" ca="1" si="1"/>
        <v>75</v>
      </c>
      <c r="C13" t="str">
        <f t="shared" ca="1" si="2"/>
        <v>muerto</v>
      </c>
    </row>
    <row r="14" spans="1:10" x14ac:dyDescent="0.25">
      <c r="A14" t="str">
        <f t="shared" ca="1" si="0"/>
        <v>H</v>
      </c>
      <c r="B14">
        <f t="shared" ca="1" si="1"/>
        <v>53</v>
      </c>
      <c r="C14" t="str">
        <f t="shared" ca="1" si="2"/>
        <v>muerto</v>
      </c>
    </row>
    <row r="15" spans="1:10" x14ac:dyDescent="0.25">
      <c r="A15" t="str">
        <f t="shared" ca="1" si="0"/>
        <v>H</v>
      </c>
      <c r="B15">
        <f t="shared" ca="1" si="1"/>
        <v>41</v>
      </c>
      <c r="C15" t="str">
        <f t="shared" ca="1" si="2"/>
        <v>sano</v>
      </c>
    </row>
    <row r="16" spans="1:10" x14ac:dyDescent="0.25">
      <c r="A16" t="str">
        <f t="shared" ca="1" si="0"/>
        <v>M</v>
      </c>
      <c r="B16">
        <f t="shared" ca="1" si="1"/>
        <v>47</v>
      </c>
      <c r="C16" t="str">
        <f t="shared" ca="1" si="2"/>
        <v>sano</v>
      </c>
    </row>
    <row r="17" spans="1:3" x14ac:dyDescent="0.25">
      <c r="A17" t="str">
        <f t="shared" ca="1" si="0"/>
        <v>M</v>
      </c>
      <c r="B17">
        <f t="shared" ca="1" si="1"/>
        <v>74</v>
      </c>
      <c r="C17" t="str">
        <f t="shared" ca="1" si="2"/>
        <v>enfermo</v>
      </c>
    </row>
    <row r="18" spans="1:3" x14ac:dyDescent="0.25">
      <c r="A18" t="str">
        <f t="shared" ca="1" si="0"/>
        <v>M</v>
      </c>
      <c r="B18">
        <f t="shared" ca="1" si="1"/>
        <v>64</v>
      </c>
      <c r="C18" t="str">
        <f t="shared" ca="1" si="2"/>
        <v>sano</v>
      </c>
    </row>
    <row r="19" spans="1:3" x14ac:dyDescent="0.25">
      <c r="A19" t="str">
        <f t="shared" ca="1" si="0"/>
        <v>M</v>
      </c>
      <c r="B19">
        <f t="shared" ca="1" si="1"/>
        <v>24</v>
      </c>
      <c r="C19" t="str">
        <f t="shared" ca="1" si="2"/>
        <v>sano</v>
      </c>
    </row>
    <row r="20" spans="1:3" x14ac:dyDescent="0.25">
      <c r="A20" t="str">
        <f t="shared" ca="1" si="0"/>
        <v>H</v>
      </c>
      <c r="B20">
        <f t="shared" ca="1" si="1"/>
        <v>63</v>
      </c>
      <c r="C20" t="str">
        <f t="shared" ca="1" si="2"/>
        <v>enfermo</v>
      </c>
    </row>
    <row r="21" spans="1:3" x14ac:dyDescent="0.25">
      <c r="A21" t="str">
        <f t="shared" ca="1" si="0"/>
        <v>M</v>
      </c>
      <c r="B21">
        <f t="shared" ca="1" si="1"/>
        <v>58</v>
      </c>
      <c r="C21" t="str">
        <f t="shared" ca="1" si="2"/>
        <v>sano</v>
      </c>
    </row>
    <row r="22" spans="1:3" x14ac:dyDescent="0.25">
      <c r="A22" t="str">
        <f t="shared" ca="1" si="0"/>
        <v>H</v>
      </c>
      <c r="B22">
        <f t="shared" ca="1" si="1"/>
        <v>57</v>
      </c>
      <c r="C22" t="str">
        <f t="shared" ca="1" si="2"/>
        <v>sano</v>
      </c>
    </row>
    <row r="23" spans="1:3" x14ac:dyDescent="0.25">
      <c r="A23" t="str">
        <f t="shared" ca="1" si="0"/>
        <v>M</v>
      </c>
      <c r="B23">
        <f t="shared" ca="1" si="1"/>
        <v>38</v>
      </c>
      <c r="C23" t="str">
        <f t="shared" ca="1" si="2"/>
        <v>contagiado</v>
      </c>
    </row>
    <row r="24" spans="1:3" x14ac:dyDescent="0.25">
      <c r="A24" t="str">
        <f t="shared" ca="1" si="0"/>
        <v>H</v>
      </c>
      <c r="B24">
        <f t="shared" ca="1" si="1"/>
        <v>30</v>
      </c>
      <c r="C24" t="str">
        <f t="shared" ca="1" si="2"/>
        <v>enfermo</v>
      </c>
    </row>
    <row r="25" spans="1:3" x14ac:dyDescent="0.25">
      <c r="A25" t="str">
        <f t="shared" ca="1" si="0"/>
        <v>M</v>
      </c>
      <c r="B25">
        <f t="shared" ca="1" si="1"/>
        <v>29</v>
      </c>
      <c r="C25" t="str">
        <f t="shared" ca="1" si="2"/>
        <v>contagiado</v>
      </c>
    </row>
    <row r="26" spans="1:3" x14ac:dyDescent="0.25">
      <c r="A26" t="str">
        <f t="shared" ca="1" si="0"/>
        <v>M</v>
      </c>
      <c r="B26">
        <f t="shared" ca="1" si="1"/>
        <v>30</v>
      </c>
      <c r="C26" t="str">
        <f t="shared" ca="1" si="2"/>
        <v>enfermo</v>
      </c>
    </row>
    <row r="27" spans="1:3" x14ac:dyDescent="0.25">
      <c r="A27" t="str">
        <f t="shared" ca="1" si="0"/>
        <v>H</v>
      </c>
      <c r="B27">
        <f t="shared" ca="1" si="1"/>
        <v>74</v>
      </c>
      <c r="C27" t="str">
        <f t="shared" ca="1" si="2"/>
        <v>sano</v>
      </c>
    </row>
    <row r="28" spans="1:3" x14ac:dyDescent="0.25">
      <c r="A28" t="str">
        <f t="shared" ca="1" si="0"/>
        <v>H</v>
      </c>
      <c r="B28">
        <f t="shared" ca="1" si="1"/>
        <v>71</v>
      </c>
      <c r="C28" t="str">
        <f t="shared" ca="1" si="2"/>
        <v>sano</v>
      </c>
    </row>
    <row r="29" spans="1:3" x14ac:dyDescent="0.25">
      <c r="A29" t="str">
        <f t="shared" ca="1" si="0"/>
        <v>M</v>
      </c>
      <c r="B29">
        <f t="shared" ca="1" si="1"/>
        <v>24</v>
      </c>
      <c r="C29" t="str">
        <f t="shared" ca="1" si="2"/>
        <v>sano</v>
      </c>
    </row>
    <row r="30" spans="1:3" x14ac:dyDescent="0.25">
      <c r="A30" t="str">
        <f t="shared" ca="1" si="0"/>
        <v>M</v>
      </c>
      <c r="B30">
        <f t="shared" ca="1" si="1"/>
        <v>32</v>
      </c>
      <c r="C30" t="str">
        <f t="shared" ca="1" si="2"/>
        <v>sano</v>
      </c>
    </row>
    <row r="31" spans="1:3" x14ac:dyDescent="0.25">
      <c r="A31" t="str">
        <f t="shared" ca="1" si="0"/>
        <v>H</v>
      </c>
      <c r="B31">
        <f t="shared" ca="1" si="1"/>
        <v>70</v>
      </c>
      <c r="C31" t="str">
        <f t="shared" ca="1" si="2"/>
        <v>muerto</v>
      </c>
    </row>
    <row r="32" spans="1:3" x14ac:dyDescent="0.25">
      <c r="A32" t="str">
        <f t="shared" ca="1" si="0"/>
        <v>H</v>
      </c>
      <c r="B32">
        <f t="shared" ca="1" si="1"/>
        <v>51</v>
      </c>
      <c r="C32" t="str">
        <f t="shared" ca="1" si="2"/>
        <v>muerto</v>
      </c>
    </row>
    <row r="33" spans="1:3" x14ac:dyDescent="0.25">
      <c r="A33" t="str">
        <f t="shared" ca="1" si="0"/>
        <v>M</v>
      </c>
      <c r="B33">
        <f t="shared" ca="1" si="1"/>
        <v>64</v>
      </c>
      <c r="C33" t="str">
        <f t="shared" ca="1" si="2"/>
        <v>sano</v>
      </c>
    </row>
    <row r="34" spans="1:3" x14ac:dyDescent="0.25">
      <c r="A34" t="str">
        <f t="shared" ca="1" si="0"/>
        <v>H</v>
      </c>
      <c r="B34">
        <f t="shared" ca="1" si="1"/>
        <v>48</v>
      </c>
      <c r="C34" t="str">
        <f t="shared" ca="1" si="2"/>
        <v>sano</v>
      </c>
    </row>
    <row r="35" spans="1:3" x14ac:dyDescent="0.25">
      <c r="A35" t="str">
        <f t="shared" ca="1" si="0"/>
        <v>H</v>
      </c>
      <c r="B35">
        <f t="shared" ca="1" si="1"/>
        <v>32</v>
      </c>
      <c r="C35" t="str">
        <f t="shared" ca="1" si="2"/>
        <v>enfermo</v>
      </c>
    </row>
    <row r="36" spans="1:3" x14ac:dyDescent="0.25">
      <c r="A36" t="str">
        <f t="shared" ca="1" si="0"/>
        <v>H</v>
      </c>
      <c r="B36">
        <f t="shared" ca="1" si="1"/>
        <v>52</v>
      </c>
      <c r="C36" t="str">
        <f t="shared" ca="1" si="2"/>
        <v>sano</v>
      </c>
    </row>
    <row r="37" spans="1:3" x14ac:dyDescent="0.25">
      <c r="A37" t="str">
        <f t="shared" ca="1" si="0"/>
        <v>H</v>
      </c>
      <c r="B37">
        <f t="shared" ca="1" si="1"/>
        <v>55</v>
      </c>
      <c r="C37" t="str">
        <f t="shared" ca="1" si="2"/>
        <v>muerto</v>
      </c>
    </row>
    <row r="38" spans="1:3" x14ac:dyDescent="0.25">
      <c r="A38" t="str">
        <f t="shared" ca="1" si="0"/>
        <v>H</v>
      </c>
      <c r="B38">
        <f t="shared" ca="1" si="1"/>
        <v>22</v>
      </c>
      <c r="C38" t="str">
        <f t="shared" ca="1" si="2"/>
        <v>sano</v>
      </c>
    </row>
    <row r="39" spans="1:3" x14ac:dyDescent="0.25">
      <c r="A39" t="str">
        <f t="shared" ca="1" si="0"/>
        <v>M</v>
      </c>
      <c r="B39">
        <f t="shared" ca="1" si="1"/>
        <v>38</v>
      </c>
      <c r="C39" t="str">
        <f t="shared" ca="1" si="2"/>
        <v>enfermo</v>
      </c>
    </row>
    <row r="40" spans="1:3" x14ac:dyDescent="0.25">
      <c r="A40" t="str">
        <f t="shared" ca="1" si="0"/>
        <v>M</v>
      </c>
      <c r="B40">
        <f t="shared" ca="1" si="1"/>
        <v>58</v>
      </c>
      <c r="C40" t="str">
        <f t="shared" ca="1" si="2"/>
        <v>muerto</v>
      </c>
    </row>
    <row r="41" spans="1:3" x14ac:dyDescent="0.25">
      <c r="A41" t="str">
        <f t="shared" ca="1" si="0"/>
        <v>M</v>
      </c>
      <c r="B41">
        <f t="shared" ca="1" si="1"/>
        <v>80</v>
      </c>
      <c r="C41" t="str">
        <f t="shared" ca="1" si="2"/>
        <v>sano</v>
      </c>
    </row>
    <row r="42" spans="1:3" x14ac:dyDescent="0.25">
      <c r="A42" t="str">
        <f t="shared" ca="1" si="0"/>
        <v>M</v>
      </c>
      <c r="B42">
        <f t="shared" ca="1" si="1"/>
        <v>82</v>
      </c>
      <c r="C42" t="str">
        <f t="shared" ca="1" si="2"/>
        <v>muerto</v>
      </c>
    </row>
    <row r="43" spans="1:3" x14ac:dyDescent="0.25">
      <c r="A43" t="str">
        <f t="shared" ca="1" si="0"/>
        <v>M</v>
      </c>
      <c r="B43">
        <f t="shared" ca="1" si="1"/>
        <v>28</v>
      </c>
      <c r="C43" t="str">
        <f t="shared" ca="1" si="2"/>
        <v>sano</v>
      </c>
    </row>
    <row r="44" spans="1:3" x14ac:dyDescent="0.25">
      <c r="A44" t="str">
        <f t="shared" ca="1" si="0"/>
        <v>H</v>
      </c>
      <c r="B44">
        <f t="shared" ca="1" si="1"/>
        <v>22</v>
      </c>
      <c r="C44" t="str">
        <f t="shared" ca="1" si="2"/>
        <v>sano</v>
      </c>
    </row>
    <row r="45" spans="1:3" x14ac:dyDescent="0.25">
      <c r="A45" t="str">
        <f t="shared" ca="1" si="0"/>
        <v>H</v>
      </c>
      <c r="B45">
        <f t="shared" ca="1" si="1"/>
        <v>80</v>
      </c>
      <c r="C45" t="str">
        <f t="shared" ca="1" si="2"/>
        <v>contagiado</v>
      </c>
    </row>
    <row r="46" spans="1:3" x14ac:dyDescent="0.25">
      <c r="A46" t="str">
        <f t="shared" ca="1" si="0"/>
        <v>M</v>
      </c>
      <c r="B46">
        <f t="shared" ca="1" si="1"/>
        <v>84</v>
      </c>
      <c r="C46" t="str">
        <f t="shared" ca="1" si="2"/>
        <v>sano</v>
      </c>
    </row>
    <row r="47" spans="1:3" x14ac:dyDescent="0.25">
      <c r="A47" t="str">
        <f t="shared" ca="1" si="0"/>
        <v>M</v>
      </c>
      <c r="B47">
        <f t="shared" ca="1" si="1"/>
        <v>85</v>
      </c>
      <c r="C47" t="str">
        <f t="shared" ca="1" si="2"/>
        <v>enfermo</v>
      </c>
    </row>
    <row r="48" spans="1:3" x14ac:dyDescent="0.25">
      <c r="A48" t="str">
        <f t="shared" ca="1" si="0"/>
        <v>M</v>
      </c>
      <c r="B48">
        <f t="shared" ca="1" si="1"/>
        <v>15</v>
      </c>
      <c r="C48" t="str">
        <f t="shared" ca="1" si="2"/>
        <v>sano</v>
      </c>
    </row>
    <row r="49" spans="1:3" x14ac:dyDescent="0.25">
      <c r="A49" t="str">
        <f t="shared" ca="1" si="0"/>
        <v>M</v>
      </c>
      <c r="B49">
        <f t="shared" ca="1" si="1"/>
        <v>59</v>
      </c>
      <c r="C49" t="str">
        <f t="shared" ca="1" si="2"/>
        <v>sano</v>
      </c>
    </row>
    <row r="50" spans="1:3" x14ac:dyDescent="0.25">
      <c r="A50" t="str">
        <f t="shared" ca="1" si="0"/>
        <v>H</v>
      </c>
      <c r="B50">
        <f t="shared" ca="1" si="1"/>
        <v>27</v>
      </c>
      <c r="C50" t="str">
        <f t="shared" ca="1" si="2"/>
        <v>sano</v>
      </c>
    </row>
    <row r="51" spans="1:3" x14ac:dyDescent="0.25">
      <c r="A51" t="str">
        <f t="shared" ca="1" si="0"/>
        <v>M</v>
      </c>
      <c r="B51">
        <f t="shared" ca="1" si="1"/>
        <v>56</v>
      </c>
      <c r="C51" t="str">
        <f t="shared" ca="1" si="2"/>
        <v>sano</v>
      </c>
    </row>
    <row r="52" spans="1:3" x14ac:dyDescent="0.25">
      <c r="A52" t="str">
        <f t="shared" ca="1" si="0"/>
        <v>H</v>
      </c>
      <c r="B52">
        <f t="shared" ca="1" si="1"/>
        <v>69</v>
      </c>
      <c r="C52" t="str">
        <f t="shared" ca="1" si="2"/>
        <v>sano</v>
      </c>
    </row>
    <row r="53" spans="1:3" x14ac:dyDescent="0.25">
      <c r="A53" t="str">
        <f t="shared" ca="1" si="0"/>
        <v>H</v>
      </c>
      <c r="B53">
        <f t="shared" ca="1" si="1"/>
        <v>53</v>
      </c>
      <c r="C53" t="str">
        <f t="shared" ca="1" si="2"/>
        <v>sano</v>
      </c>
    </row>
    <row r="54" spans="1:3" x14ac:dyDescent="0.25">
      <c r="A54" t="str">
        <f t="shared" ca="1" si="0"/>
        <v>H</v>
      </c>
      <c r="B54">
        <f t="shared" ca="1" si="1"/>
        <v>60</v>
      </c>
      <c r="C54" t="str">
        <f t="shared" ca="1" si="2"/>
        <v>muerto</v>
      </c>
    </row>
    <row r="55" spans="1:3" x14ac:dyDescent="0.25">
      <c r="A55" t="str">
        <f t="shared" ca="1" si="0"/>
        <v>H</v>
      </c>
      <c r="B55">
        <f t="shared" ca="1" si="1"/>
        <v>20</v>
      </c>
      <c r="C55" t="str">
        <f t="shared" ca="1" si="2"/>
        <v>muerto</v>
      </c>
    </row>
    <row r="56" spans="1:3" x14ac:dyDescent="0.25">
      <c r="A56" t="str">
        <f t="shared" ca="1" si="0"/>
        <v>H</v>
      </c>
      <c r="B56">
        <f t="shared" ca="1" si="1"/>
        <v>30</v>
      </c>
      <c r="C56" t="str">
        <f t="shared" ca="1" si="2"/>
        <v>contagiado</v>
      </c>
    </row>
    <row r="57" spans="1:3" x14ac:dyDescent="0.25">
      <c r="A57" t="str">
        <f t="shared" ca="1" si="0"/>
        <v>M</v>
      </c>
      <c r="B57">
        <f t="shared" ca="1" si="1"/>
        <v>29</v>
      </c>
      <c r="C57" t="str">
        <f t="shared" ca="1" si="2"/>
        <v>contagiado</v>
      </c>
    </row>
    <row r="58" spans="1:3" x14ac:dyDescent="0.25">
      <c r="A58" t="str">
        <f t="shared" ca="1" si="0"/>
        <v>H</v>
      </c>
      <c r="B58">
        <f t="shared" ca="1" si="1"/>
        <v>64</v>
      </c>
      <c r="C58" t="str">
        <f t="shared" ca="1" si="2"/>
        <v>contagiado</v>
      </c>
    </row>
    <row r="59" spans="1:3" x14ac:dyDescent="0.25">
      <c r="A59" t="str">
        <f t="shared" ca="1" si="0"/>
        <v>H</v>
      </c>
      <c r="B59">
        <f t="shared" ca="1" si="1"/>
        <v>66</v>
      </c>
      <c r="C59" t="str">
        <f t="shared" ca="1" si="2"/>
        <v>contagiado</v>
      </c>
    </row>
    <row r="60" spans="1:3" x14ac:dyDescent="0.25">
      <c r="A60" t="str">
        <f t="shared" ca="1" si="0"/>
        <v>M</v>
      </c>
      <c r="B60">
        <f t="shared" ca="1" si="1"/>
        <v>23</v>
      </c>
      <c r="C60" t="str">
        <f t="shared" ca="1" si="2"/>
        <v>enfermo</v>
      </c>
    </row>
    <row r="61" spans="1:3" x14ac:dyDescent="0.25">
      <c r="A61" t="str">
        <f t="shared" ca="1" si="0"/>
        <v>H</v>
      </c>
      <c r="B61">
        <f t="shared" ca="1" si="1"/>
        <v>55</v>
      </c>
      <c r="C61" t="str">
        <f t="shared" ca="1" si="2"/>
        <v>contagiado</v>
      </c>
    </row>
    <row r="62" spans="1:3" x14ac:dyDescent="0.25">
      <c r="A62" t="str">
        <f t="shared" ca="1" si="0"/>
        <v>H</v>
      </c>
      <c r="B62">
        <f t="shared" ca="1" si="1"/>
        <v>35</v>
      </c>
      <c r="C62" t="str">
        <f t="shared" ca="1" si="2"/>
        <v>muerto</v>
      </c>
    </row>
    <row r="63" spans="1:3" x14ac:dyDescent="0.25">
      <c r="A63" t="str">
        <f t="shared" ca="1" si="0"/>
        <v>M</v>
      </c>
      <c r="B63">
        <f t="shared" ca="1" si="1"/>
        <v>27</v>
      </c>
      <c r="C63" t="str">
        <f t="shared" ca="1" si="2"/>
        <v>muerto</v>
      </c>
    </row>
    <row r="64" spans="1:3" x14ac:dyDescent="0.25">
      <c r="A64" t="str">
        <f t="shared" ca="1" si="0"/>
        <v>H</v>
      </c>
      <c r="B64">
        <f t="shared" ca="1" si="1"/>
        <v>50</v>
      </c>
      <c r="C64" t="str">
        <f t="shared" ca="1" si="2"/>
        <v>enfermo</v>
      </c>
    </row>
    <row r="65" spans="1:3" x14ac:dyDescent="0.25">
      <c r="A65" t="str">
        <f t="shared" ca="1" si="0"/>
        <v>M</v>
      </c>
      <c r="B65">
        <f t="shared" ca="1" si="1"/>
        <v>59</v>
      </c>
      <c r="C65" t="str">
        <f t="shared" ca="1" si="2"/>
        <v>contagiado</v>
      </c>
    </row>
    <row r="66" spans="1:3" x14ac:dyDescent="0.25">
      <c r="A66" t="str">
        <f t="shared" ca="1" si="0"/>
        <v>M</v>
      </c>
      <c r="B66">
        <f t="shared" ca="1" si="1"/>
        <v>80</v>
      </c>
      <c r="C66" t="str">
        <f t="shared" ca="1" si="2"/>
        <v>enfermo</v>
      </c>
    </row>
    <row r="67" spans="1:3" x14ac:dyDescent="0.25">
      <c r="A67" t="str">
        <f t="shared" ref="A67:A130" ca="1" si="3">INDEX($J$3:$J$4,RANDBETWEEN(1,2))</f>
        <v>M</v>
      </c>
      <c r="B67">
        <f t="shared" ref="B67:B130" ca="1" si="4">RANDBETWEEN(15,85)</f>
        <v>65</v>
      </c>
      <c r="C67" t="str">
        <f t="shared" ref="C67:C130" ca="1" si="5">INDEX($J$6:$J$10,RANDBETWEEN(1,5))</f>
        <v>muerto</v>
      </c>
    </row>
    <row r="68" spans="1:3" x14ac:dyDescent="0.25">
      <c r="A68" t="str">
        <f t="shared" ca="1" si="3"/>
        <v>H</v>
      </c>
      <c r="B68">
        <f t="shared" ca="1" si="4"/>
        <v>41</v>
      </c>
      <c r="C68" t="str">
        <f t="shared" ca="1" si="5"/>
        <v>muerto</v>
      </c>
    </row>
    <row r="69" spans="1:3" x14ac:dyDescent="0.25">
      <c r="A69" t="str">
        <f t="shared" ca="1" si="3"/>
        <v>M</v>
      </c>
      <c r="B69">
        <f t="shared" ca="1" si="4"/>
        <v>39</v>
      </c>
      <c r="C69" t="str">
        <f t="shared" ca="1" si="5"/>
        <v>muerto</v>
      </c>
    </row>
    <row r="70" spans="1:3" x14ac:dyDescent="0.25">
      <c r="A70" t="str">
        <f t="shared" ca="1" si="3"/>
        <v>M</v>
      </c>
      <c r="B70">
        <f t="shared" ca="1" si="4"/>
        <v>65</v>
      </c>
      <c r="C70" t="str">
        <f t="shared" ca="1" si="5"/>
        <v>contagiado</v>
      </c>
    </row>
    <row r="71" spans="1:3" x14ac:dyDescent="0.25">
      <c r="A71" t="str">
        <f t="shared" ca="1" si="3"/>
        <v>H</v>
      </c>
      <c r="B71">
        <f t="shared" ca="1" si="4"/>
        <v>42</v>
      </c>
      <c r="C71" t="str">
        <f t="shared" ca="1" si="5"/>
        <v>sano</v>
      </c>
    </row>
    <row r="72" spans="1:3" x14ac:dyDescent="0.25">
      <c r="A72" t="str">
        <f t="shared" ca="1" si="3"/>
        <v>H</v>
      </c>
      <c r="B72">
        <f t="shared" ca="1" si="4"/>
        <v>27</v>
      </c>
      <c r="C72" t="str">
        <f t="shared" ca="1" si="5"/>
        <v>contagiado</v>
      </c>
    </row>
    <row r="73" spans="1:3" x14ac:dyDescent="0.25">
      <c r="A73" t="str">
        <f t="shared" ca="1" si="3"/>
        <v>M</v>
      </c>
      <c r="B73">
        <f t="shared" ca="1" si="4"/>
        <v>27</v>
      </c>
      <c r="C73" t="str">
        <f t="shared" ca="1" si="5"/>
        <v>sano</v>
      </c>
    </row>
    <row r="74" spans="1:3" x14ac:dyDescent="0.25">
      <c r="A74" t="str">
        <f t="shared" ca="1" si="3"/>
        <v>M</v>
      </c>
      <c r="B74">
        <f t="shared" ca="1" si="4"/>
        <v>54</v>
      </c>
      <c r="C74" t="str">
        <f t="shared" ca="1" si="5"/>
        <v>enfermo</v>
      </c>
    </row>
    <row r="75" spans="1:3" x14ac:dyDescent="0.25">
      <c r="A75" t="str">
        <f t="shared" ca="1" si="3"/>
        <v>M</v>
      </c>
      <c r="B75">
        <f t="shared" ca="1" si="4"/>
        <v>32</v>
      </c>
      <c r="C75" t="str">
        <f t="shared" ca="1" si="5"/>
        <v>enfermo</v>
      </c>
    </row>
    <row r="76" spans="1:3" x14ac:dyDescent="0.25">
      <c r="A76" t="str">
        <f t="shared" ca="1" si="3"/>
        <v>H</v>
      </c>
      <c r="B76">
        <f t="shared" ca="1" si="4"/>
        <v>28</v>
      </c>
      <c r="C76" t="str">
        <f t="shared" ca="1" si="5"/>
        <v>sano</v>
      </c>
    </row>
    <row r="77" spans="1:3" x14ac:dyDescent="0.25">
      <c r="A77" t="str">
        <f t="shared" ca="1" si="3"/>
        <v>M</v>
      </c>
      <c r="B77">
        <f t="shared" ca="1" si="4"/>
        <v>58</v>
      </c>
      <c r="C77" t="str">
        <f t="shared" ca="1" si="5"/>
        <v>sano</v>
      </c>
    </row>
    <row r="78" spans="1:3" x14ac:dyDescent="0.25">
      <c r="A78" t="str">
        <f t="shared" ca="1" si="3"/>
        <v>H</v>
      </c>
      <c r="B78">
        <f t="shared" ca="1" si="4"/>
        <v>42</v>
      </c>
      <c r="C78" t="str">
        <f t="shared" ca="1" si="5"/>
        <v>sano</v>
      </c>
    </row>
    <row r="79" spans="1:3" x14ac:dyDescent="0.25">
      <c r="A79" t="str">
        <f t="shared" ca="1" si="3"/>
        <v>H</v>
      </c>
      <c r="B79">
        <f t="shared" ca="1" si="4"/>
        <v>49</v>
      </c>
      <c r="C79" t="str">
        <f t="shared" ca="1" si="5"/>
        <v>enfermo</v>
      </c>
    </row>
    <row r="80" spans="1:3" x14ac:dyDescent="0.25">
      <c r="A80" t="str">
        <f t="shared" ca="1" si="3"/>
        <v>M</v>
      </c>
      <c r="B80">
        <f t="shared" ca="1" si="4"/>
        <v>75</v>
      </c>
      <c r="C80" t="str">
        <f t="shared" ca="1" si="5"/>
        <v>sano</v>
      </c>
    </row>
    <row r="81" spans="1:3" x14ac:dyDescent="0.25">
      <c r="A81" t="str">
        <f t="shared" ca="1" si="3"/>
        <v>H</v>
      </c>
      <c r="B81">
        <f t="shared" ca="1" si="4"/>
        <v>60</v>
      </c>
      <c r="C81" t="str">
        <f t="shared" ca="1" si="5"/>
        <v>contagiado</v>
      </c>
    </row>
    <row r="82" spans="1:3" x14ac:dyDescent="0.25">
      <c r="A82" t="str">
        <f t="shared" ca="1" si="3"/>
        <v>M</v>
      </c>
      <c r="B82">
        <f t="shared" ca="1" si="4"/>
        <v>47</v>
      </c>
      <c r="C82" t="str">
        <f t="shared" ca="1" si="5"/>
        <v>sano</v>
      </c>
    </row>
    <row r="83" spans="1:3" x14ac:dyDescent="0.25">
      <c r="A83" t="str">
        <f t="shared" ca="1" si="3"/>
        <v>H</v>
      </c>
      <c r="B83">
        <f t="shared" ca="1" si="4"/>
        <v>29</v>
      </c>
      <c r="C83" t="str">
        <f t="shared" ca="1" si="5"/>
        <v>enfermo</v>
      </c>
    </row>
    <row r="84" spans="1:3" x14ac:dyDescent="0.25">
      <c r="A84" t="str">
        <f t="shared" ca="1" si="3"/>
        <v>M</v>
      </c>
      <c r="B84">
        <f t="shared" ca="1" si="4"/>
        <v>41</v>
      </c>
      <c r="C84" t="str">
        <f t="shared" ca="1" si="5"/>
        <v>sano</v>
      </c>
    </row>
    <row r="85" spans="1:3" x14ac:dyDescent="0.25">
      <c r="A85" t="str">
        <f t="shared" ca="1" si="3"/>
        <v>H</v>
      </c>
      <c r="B85">
        <f t="shared" ca="1" si="4"/>
        <v>43</v>
      </c>
      <c r="C85" t="str">
        <f t="shared" ca="1" si="5"/>
        <v>sano</v>
      </c>
    </row>
    <row r="86" spans="1:3" x14ac:dyDescent="0.25">
      <c r="A86" t="str">
        <f t="shared" ca="1" si="3"/>
        <v>M</v>
      </c>
      <c r="B86">
        <f t="shared" ca="1" si="4"/>
        <v>19</v>
      </c>
      <c r="C86" t="str">
        <f t="shared" ca="1" si="5"/>
        <v>enfermo</v>
      </c>
    </row>
    <row r="87" spans="1:3" x14ac:dyDescent="0.25">
      <c r="A87" t="str">
        <f t="shared" ca="1" si="3"/>
        <v>M</v>
      </c>
      <c r="B87">
        <f t="shared" ca="1" si="4"/>
        <v>32</v>
      </c>
      <c r="C87" t="str">
        <f t="shared" ca="1" si="5"/>
        <v>sano</v>
      </c>
    </row>
    <row r="88" spans="1:3" x14ac:dyDescent="0.25">
      <c r="A88" t="str">
        <f t="shared" ca="1" si="3"/>
        <v>M</v>
      </c>
      <c r="B88">
        <f t="shared" ca="1" si="4"/>
        <v>25</v>
      </c>
      <c r="C88" t="str">
        <f t="shared" ca="1" si="5"/>
        <v>sano</v>
      </c>
    </row>
    <row r="89" spans="1:3" x14ac:dyDescent="0.25">
      <c r="A89" t="str">
        <f t="shared" ca="1" si="3"/>
        <v>M</v>
      </c>
      <c r="B89">
        <f t="shared" ca="1" si="4"/>
        <v>55</v>
      </c>
      <c r="C89" t="str">
        <f t="shared" ca="1" si="5"/>
        <v>contagiado</v>
      </c>
    </row>
    <row r="90" spans="1:3" x14ac:dyDescent="0.25">
      <c r="A90" t="str">
        <f t="shared" ca="1" si="3"/>
        <v>M</v>
      </c>
      <c r="B90">
        <f t="shared" ca="1" si="4"/>
        <v>24</v>
      </c>
      <c r="C90" t="str">
        <f t="shared" ca="1" si="5"/>
        <v>sano</v>
      </c>
    </row>
    <row r="91" spans="1:3" x14ac:dyDescent="0.25">
      <c r="A91" t="str">
        <f t="shared" ca="1" si="3"/>
        <v>H</v>
      </c>
      <c r="B91">
        <f t="shared" ca="1" si="4"/>
        <v>84</v>
      </c>
      <c r="C91" t="str">
        <f t="shared" ca="1" si="5"/>
        <v>sano</v>
      </c>
    </row>
    <row r="92" spans="1:3" x14ac:dyDescent="0.25">
      <c r="A92" t="str">
        <f t="shared" ca="1" si="3"/>
        <v>H</v>
      </c>
      <c r="B92">
        <f t="shared" ca="1" si="4"/>
        <v>33</v>
      </c>
      <c r="C92" t="str">
        <f t="shared" ca="1" si="5"/>
        <v>muerto</v>
      </c>
    </row>
    <row r="93" spans="1:3" x14ac:dyDescent="0.25">
      <c r="A93" t="str">
        <f t="shared" ca="1" si="3"/>
        <v>M</v>
      </c>
      <c r="B93">
        <f t="shared" ca="1" si="4"/>
        <v>83</v>
      </c>
      <c r="C93" t="str">
        <f t="shared" ca="1" si="5"/>
        <v>enfermo</v>
      </c>
    </row>
    <row r="94" spans="1:3" x14ac:dyDescent="0.25">
      <c r="A94" t="str">
        <f t="shared" ca="1" si="3"/>
        <v>H</v>
      </c>
      <c r="B94">
        <f t="shared" ca="1" si="4"/>
        <v>61</v>
      </c>
      <c r="C94" t="str">
        <f t="shared" ca="1" si="5"/>
        <v>enfermo</v>
      </c>
    </row>
    <row r="95" spans="1:3" x14ac:dyDescent="0.25">
      <c r="A95" t="str">
        <f t="shared" ca="1" si="3"/>
        <v>M</v>
      </c>
      <c r="B95">
        <f t="shared" ca="1" si="4"/>
        <v>54</v>
      </c>
      <c r="C95" t="str">
        <f t="shared" ca="1" si="5"/>
        <v>muerto</v>
      </c>
    </row>
    <row r="96" spans="1:3" x14ac:dyDescent="0.25">
      <c r="A96" t="str">
        <f t="shared" ca="1" si="3"/>
        <v>M</v>
      </c>
      <c r="B96">
        <f t="shared" ca="1" si="4"/>
        <v>71</v>
      </c>
      <c r="C96" t="str">
        <f t="shared" ca="1" si="5"/>
        <v>sano</v>
      </c>
    </row>
    <row r="97" spans="1:3" x14ac:dyDescent="0.25">
      <c r="A97" t="str">
        <f t="shared" ca="1" si="3"/>
        <v>M</v>
      </c>
      <c r="B97">
        <f t="shared" ca="1" si="4"/>
        <v>47</v>
      </c>
      <c r="C97" t="str">
        <f t="shared" ca="1" si="5"/>
        <v>enfermo</v>
      </c>
    </row>
    <row r="98" spans="1:3" x14ac:dyDescent="0.25">
      <c r="A98" t="str">
        <f t="shared" ca="1" si="3"/>
        <v>M</v>
      </c>
      <c r="B98">
        <f t="shared" ca="1" si="4"/>
        <v>43</v>
      </c>
      <c r="C98" t="str">
        <f t="shared" ca="1" si="5"/>
        <v>sano</v>
      </c>
    </row>
    <row r="99" spans="1:3" x14ac:dyDescent="0.25">
      <c r="A99" t="str">
        <f t="shared" ca="1" si="3"/>
        <v>H</v>
      </c>
      <c r="B99">
        <f t="shared" ca="1" si="4"/>
        <v>30</v>
      </c>
      <c r="C99" t="str">
        <f t="shared" ca="1" si="5"/>
        <v>muerto</v>
      </c>
    </row>
    <row r="100" spans="1:3" x14ac:dyDescent="0.25">
      <c r="A100" t="str">
        <f t="shared" ca="1" si="3"/>
        <v>M</v>
      </c>
      <c r="B100">
        <f t="shared" ca="1" si="4"/>
        <v>30</v>
      </c>
      <c r="C100" t="str">
        <f t="shared" ca="1" si="5"/>
        <v>sano</v>
      </c>
    </row>
    <row r="101" spans="1:3" x14ac:dyDescent="0.25">
      <c r="A101" t="str">
        <f t="shared" ca="1" si="3"/>
        <v>H</v>
      </c>
      <c r="B101">
        <f t="shared" ca="1" si="4"/>
        <v>68</v>
      </c>
      <c r="C101" t="str">
        <f t="shared" ca="1" si="5"/>
        <v>sano</v>
      </c>
    </row>
    <row r="102" spans="1:3" x14ac:dyDescent="0.25">
      <c r="A102" t="str">
        <f t="shared" ca="1" si="3"/>
        <v>M</v>
      </c>
      <c r="B102">
        <f t="shared" ca="1" si="4"/>
        <v>82</v>
      </c>
      <c r="C102" t="str">
        <f t="shared" ca="1" si="5"/>
        <v>sano</v>
      </c>
    </row>
    <row r="103" spans="1:3" x14ac:dyDescent="0.25">
      <c r="A103" t="str">
        <f t="shared" ca="1" si="3"/>
        <v>H</v>
      </c>
      <c r="B103">
        <f t="shared" ca="1" si="4"/>
        <v>81</v>
      </c>
      <c r="C103" t="str">
        <f t="shared" ca="1" si="5"/>
        <v>muerto</v>
      </c>
    </row>
    <row r="104" spans="1:3" x14ac:dyDescent="0.25">
      <c r="A104" t="str">
        <f t="shared" ca="1" si="3"/>
        <v>H</v>
      </c>
      <c r="B104">
        <f t="shared" ca="1" si="4"/>
        <v>54</v>
      </c>
      <c r="C104" t="str">
        <f t="shared" ca="1" si="5"/>
        <v>enfermo</v>
      </c>
    </row>
    <row r="105" spans="1:3" x14ac:dyDescent="0.25">
      <c r="A105" t="str">
        <f t="shared" ca="1" si="3"/>
        <v>H</v>
      </c>
      <c r="B105">
        <f t="shared" ca="1" si="4"/>
        <v>24</v>
      </c>
      <c r="C105" t="str">
        <f t="shared" ca="1" si="5"/>
        <v>muerto</v>
      </c>
    </row>
    <row r="106" spans="1:3" x14ac:dyDescent="0.25">
      <c r="A106" t="str">
        <f t="shared" ca="1" si="3"/>
        <v>H</v>
      </c>
      <c r="B106">
        <f t="shared" ca="1" si="4"/>
        <v>15</v>
      </c>
      <c r="C106" t="str">
        <f t="shared" ca="1" si="5"/>
        <v>enfermo</v>
      </c>
    </row>
    <row r="107" spans="1:3" x14ac:dyDescent="0.25">
      <c r="A107" t="str">
        <f t="shared" ca="1" si="3"/>
        <v>H</v>
      </c>
      <c r="B107">
        <f t="shared" ca="1" si="4"/>
        <v>79</v>
      </c>
      <c r="C107" t="str">
        <f t="shared" ca="1" si="5"/>
        <v>sano</v>
      </c>
    </row>
    <row r="108" spans="1:3" x14ac:dyDescent="0.25">
      <c r="A108" t="str">
        <f t="shared" ca="1" si="3"/>
        <v>H</v>
      </c>
      <c r="B108">
        <f t="shared" ca="1" si="4"/>
        <v>55</v>
      </c>
      <c r="C108" t="str">
        <f t="shared" ca="1" si="5"/>
        <v>muerto</v>
      </c>
    </row>
    <row r="109" spans="1:3" x14ac:dyDescent="0.25">
      <c r="A109" t="str">
        <f t="shared" ca="1" si="3"/>
        <v>M</v>
      </c>
      <c r="B109">
        <f t="shared" ca="1" si="4"/>
        <v>43</v>
      </c>
      <c r="C109" t="str">
        <f t="shared" ca="1" si="5"/>
        <v>sano</v>
      </c>
    </row>
    <row r="110" spans="1:3" x14ac:dyDescent="0.25">
      <c r="A110" t="str">
        <f t="shared" ca="1" si="3"/>
        <v>H</v>
      </c>
      <c r="B110">
        <f t="shared" ca="1" si="4"/>
        <v>84</v>
      </c>
      <c r="C110" t="str">
        <f t="shared" ca="1" si="5"/>
        <v>contagiado</v>
      </c>
    </row>
    <row r="111" spans="1:3" x14ac:dyDescent="0.25">
      <c r="A111" t="str">
        <f t="shared" ca="1" si="3"/>
        <v>M</v>
      </c>
      <c r="B111">
        <f t="shared" ca="1" si="4"/>
        <v>55</v>
      </c>
      <c r="C111" t="str">
        <f t="shared" ca="1" si="5"/>
        <v>muerto</v>
      </c>
    </row>
    <row r="112" spans="1:3" x14ac:dyDescent="0.25">
      <c r="A112" t="str">
        <f t="shared" ca="1" si="3"/>
        <v>M</v>
      </c>
      <c r="B112">
        <f t="shared" ca="1" si="4"/>
        <v>33</v>
      </c>
      <c r="C112" t="str">
        <f t="shared" ca="1" si="5"/>
        <v>muerto</v>
      </c>
    </row>
    <row r="113" spans="1:3" x14ac:dyDescent="0.25">
      <c r="A113" t="str">
        <f t="shared" ca="1" si="3"/>
        <v>M</v>
      </c>
      <c r="B113">
        <f t="shared" ca="1" si="4"/>
        <v>75</v>
      </c>
      <c r="C113" t="str">
        <f t="shared" ca="1" si="5"/>
        <v>sano</v>
      </c>
    </row>
    <row r="114" spans="1:3" x14ac:dyDescent="0.25">
      <c r="A114" t="str">
        <f t="shared" ca="1" si="3"/>
        <v>M</v>
      </c>
      <c r="B114">
        <f t="shared" ca="1" si="4"/>
        <v>73</v>
      </c>
      <c r="C114" t="str">
        <f t="shared" ca="1" si="5"/>
        <v>muerto</v>
      </c>
    </row>
    <row r="115" spans="1:3" x14ac:dyDescent="0.25">
      <c r="A115" t="str">
        <f t="shared" ca="1" si="3"/>
        <v>M</v>
      </c>
      <c r="B115">
        <f t="shared" ca="1" si="4"/>
        <v>54</v>
      </c>
      <c r="C115" t="str">
        <f t="shared" ca="1" si="5"/>
        <v>sano</v>
      </c>
    </row>
    <row r="116" spans="1:3" x14ac:dyDescent="0.25">
      <c r="A116" t="str">
        <f t="shared" ca="1" si="3"/>
        <v>H</v>
      </c>
      <c r="B116">
        <f t="shared" ca="1" si="4"/>
        <v>63</v>
      </c>
      <c r="C116" t="str">
        <f t="shared" ca="1" si="5"/>
        <v>enfermo</v>
      </c>
    </row>
    <row r="117" spans="1:3" x14ac:dyDescent="0.25">
      <c r="A117" t="str">
        <f t="shared" ca="1" si="3"/>
        <v>M</v>
      </c>
      <c r="B117">
        <f t="shared" ca="1" si="4"/>
        <v>60</v>
      </c>
      <c r="C117" t="str">
        <f t="shared" ca="1" si="5"/>
        <v>sano</v>
      </c>
    </row>
    <row r="118" spans="1:3" x14ac:dyDescent="0.25">
      <c r="A118" t="str">
        <f t="shared" ca="1" si="3"/>
        <v>H</v>
      </c>
      <c r="B118">
        <f t="shared" ca="1" si="4"/>
        <v>43</v>
      </c>
      <c r="C118" t="str">
        <f t="shared" ca="1" si="5"/>
        <v>enfermo</v>
      </c>
    </row>
    <row r="119" spans="1:3" x14ac:dyDescent="0.25">
      <c r="A119" t="str">
        <f t="shared" ca="1" si="3"/>
        <v>H</v>
      </c>
      <c r="B119">
        <f t="shared" ca="1" si="4"/>
        <v>24</v>
      </c>
      <c r="C119" t="str">
        <f t="shared" ca="1" si="5"/>
        <v>enfermo</v>
      </c>
    </row>
    <row r="120" spans="1:3" x14ac:dyDescent="0.25">
      <c r="A120" t="str">
        <f t="shared" ca="1" si="3"/>
        <v>M</v>
      </c>
      <c r="B120">
        <f t="shared" ca="1" si="4"/>
        <v>15</v>
      </c>
      <c r="C120" t="str">
        <f t="shared" ca="1" si="5"/>
        <v>enfermo</v>
      </c>
    </row>
    <row r="121" spans="1:3" x14ac:dyDescent="0.25">
      <c r="A121" t="str">
        <f t="shared" ca="1" si="3"/>
        <v>H</v>
      </c>
      <c r="B121">
        <f t="shared" ca="1" si="4"/>
        <v>26</v>
      </c>
      <c r="C121" t="str">
        <f t="shared" ca="1" si="5"/>
        <v>muerto</v>
      </c>
    </row>
    <row r="122" spans="1:3" x14ac:dyDescent="0.25">
      <c r="A122" t="str">
        <f t="shared" ca="1" si="3"/>
        <v>M</v>
      </c>
      <c r="B122">
        <f t="shared" ca="1" si="4"/>
        <v>84</v>
      </c>
      <c r="C122" t="str">
        <f t="shared" ca="1" si="5"/>
        <v>sano</v>
      </c>
    </row>
    <row r="123" spans="1:3" x14ac:dyDescent="0.25">
      <c r="A123" t="str">
        <f t="shared" ca="1" si="3"/>
        <v>M</v>
      </c>
      <c r="B123">
        <f t="shared" ca="1" si="4"/>
        <v>71</v>
      </c>
      <c r="C123" t="str">
        <f t="shared" ca="1" si="5"/>
        <v>muerto</v>
      </c>
    </row>
    <row r="124" spans="1:3" x14ac:dyDescent="0.25">
      <c r="A124" t="str">
        <f t="shared" ca="1" si="3"/>
        <v>H</v>
      </c>
      <c r="B124">
        <f t="shared" ca="1" si="4"/>
        <v>25</v>
      </c>
      <c r="C124" t="str">
        <f t="shared" ca="1" si="5"/>
        <v>sano</v>
      </c>
    </row>
    <row r="125" spans="1:3" x14ac:dyDescent="0.25">
      <c r="A125" t="str">
        <f t="shared" ca="1" si="3"/>
        <v>M</v>
      </c>
      <c r="B125">
        <f t="shared" ca="1" si="4"/>
        <v>82</v>
      </c>
      <c r="C125" t="str">
        <f t="shared" ca="1" si="5"/>
        <v>sano</v>
      </c>
    </row>
    <row r="126" spans="1:3" x14ac:dyDescent="0.25">
      <c r="A126" t="str">
        <f t="shared" ca="1" si="3"/>
        <v>H</v>
      </c>
      <c r="B126">
        <f t="shared" ca="1" si="4"/>
        <v>30</v>
      </c>
      <c r="C126" t="str">
        <f t="shared" ca="1" si="5"/>
        <v>sano</v>
      </c>
    </row>
    <row r="127" spans="1:3" x14ac:dyDescent="0.25">
      <c r="A127" t="str">
        <f t="shared" ca="1" si="3"/>
        <v>M</v>
      </c>
      <c r="B127">
        <f t="shared" ca="1" si="4"/>
        <v>78</v>
      </c>
      <c r="C127" t="str">
        <f t="shared" ca="1" si="5"/>
        <v>sano</v>
      </c>
    </row>
    <row r="128" spans="1:3" x14ac:dyDescent="0.25">
      <c r="A128" t="str">
        <f t="shared" ca="1" si="3"/>
        <v>M</v>
      </c>
      <c r="B128">
        <f t="shared" ca="1" si="4"/>
        <v>65</v>
      </c>
      <c r="C128" t="str">
        <f t="shared" ca="1" si="5"/>
        <v>muerto</v>
      </c>
    </row>
    <row r="129" spans="1:3" x14ac:dyDescent="0.25">
      <c r="A129" t="str">
        <f t="shared" ca="1" si="3"/>
        <v>H</v>
      </c>
      <c r="B129">
        <f t="shared" ca="1" si="4"/>
        <v>55</v>
      </c>
      <c r="C129" t="str">
        <f t="shared" ca="1" si="5"/>
        <v>sano</v>
      </c>
    </row>
    <row r="130" spans="1:3" x14ac:dyDescent="0.25">
      <c r="A130" t="str">
        <f t="shared" ca="1" si="3"/>
        <v>H</v>
      </c>
      <c r="B130">
        <f t="shared" ca="1" si="4"/>
        <v>48</v>
      </c>
      <c r="C130" t="str">
        <f t="shared" ca="1" si="5"/>
        <v>sano</v>
      </c>
    </row>
    <row r="131" spans="1:3" x14ac:dyDescent="0.25">
      <c r="A131" t="str">
        <f t="shared" ref="A131:A194" ca="1" si="6">INDEX($J$3:$J$4,RANDBETWEEN(1,2))</f>
        <v>M</v>
      </c>
      <c r="B131">
        <f t="shared" ref="B131:B194" ca="1" si="7">RANDBETWEEN(15,85)</f>
        <v>53</v>
      </c>
      <c r="C131" t="str">
        <f t="shared" ref="C131:C194" ca="1" si="8">INDEX($J$6:$J$10,RANDBETWEEN(1,5))</f>
        <v>muerto</v>
      </c>
    </row>
    <row r="132" spans="1:3" x14ac:dyDescent="0.25">
      <c r="A132" t="str">
        <f t="shared" ca="1" si="6"/>
        <v>M</v>
      </c>
      <c r="B132">
        <f t="shared" ca="1" si="7"/>
        <v>37</v>
      </c>
      <c r="C132" t="str">
        <f t="shared" ca="1" si="8"/>
        <v>contagiado</v>
      </c>
    </row>
    <row r="133" spans="1:3" x14ac:dyDescent="0.25">
      <c r="A133" t="str">
        <f t="shared" ca="1" si="6"/>
        <v>M</v>
      </c>
      <c r="B133">
        <f t="shared" ca="1" si="7"/>
        <v>52</v>
      </c>
      <c r="C133" t="str">
        <f t="shared" ca="1" si="8"/>
        <v>sano</v>
      </c>
    </row>
    <row r="134" spans="1:3" x14ac:dyDescent="0.25">
      <c r="A134" t="str">
        <f t="shared" ca="1" si="6"/>
        <v>H</v>
      </c>
      <c r="B134">
        <f t="shared" ca="1" si="7"/>
        <v>53</v>
      </c>
      <c r="C134" t="str">
        <f t="shared" ca="1" si="8"/>
        <v>enfermo</v>
      </c>
    </row>
    <row r="135" spans="1:3" x14ac:dyDescent="0.25">
      <c r="A135" t="str">
        <f t="shared" ca="1" si="6"/>
        <v>M</v>
      </c>
      <c r="B135">
        <f t="shared" ca="1" si="7"/>
        <v>16</v>
      </c>
      <c r="C135" t="str">
        <f t="shared" ca="1" si="8"/>
        <v>muerto</v>
      </c>
    </row>
    <row r="136" spans="1:3" x14ac:dyDescent="0.25">
      <c r="A136" t="str">
        <f t="shared" ca="1" si="6"/>
        <v>M</v>
      </c>
      <c r="B136">
        <f t="shared" ca="1" si="7"/>
        <v>77</v>
      </c>
      <c r="C136" t="str">
        <f t="shared" ca="1" si="8"/>
        <v>enfermo</v>
      </c>
    </row>
    <row r="137" spans="1:3" x14ac:dyDescent="0.25">
      <c r="A137" t="str">
        <f t="shared" ca="1" si="6"/>
        <v>H</v>
      </c>
      <c r="B137">
        <f t="shared" ca="1" si="7"/>
        <v>62</v>
      </c>
      <c r="C137" t="str">
        <f t="shared" ca="1" si="8"/>
        <v>enfermo</v>
      </c>
    </row>
    <row r="138" spans="1:3" x14ac:dyDescent="0.25">
      <c r="A138" t="str">
        <f t="shared" ca="1" si="6"/>
        <v>M</v>
      </c>
      <c r="B138">
        <f t="shared" ca="1" si="7"/>
        <v>61</v>
      </c>
      <c r="C138" t="str">
        <f t="shared" ca="1" si="8"/>
        <v>contagiado</v>
      </c>
    </row>
    <row r="139" spans="1:3" x14ac:dyDescent="0.25">
      <c r="A139" t="str">
        <f t="shared" ca="1" si="6"/>
        <v>M</v>
      </c>
      <c r="B139">
        <f t="shared" ca="1" si="7"/>
        <v>24</v>
      </c>
      <c r="C139" t="str">
        <f t="shared" ca="1" si="8"/>
        <v>sano</v>
      </c>
    </row>
    <row r="140" spans="1:3" x14ac:dyDescent="0.25">
      <c r="A140" t="str">
        <f t="shared" ca="1" si="6"/>
        <v>M</v>
      </c>
      <c r="B140">
        <f t="shared" ca="1" si="7"/>
        <v>26</v>
      </c>
      <c r="C140" t="str">
        <f t="shared" ca="1" si="8"/>
        <v>contagiado</v>
      </c>
    </row>
    <row r="141" spans="1:3" x14ac:dyDescent="0.25">
      <c r="A141" t="str">
        <f t="shared" ca="1" si="6"/>
        <v>M</v>
      </c>
      <c r="B141">
        <f t="shared" ca="1" si="7"/>
        <v>19</v>
      </c>
      <c r="C141" t="str">
        <f t="shared" ca="1" si="8"/>
        <v>enfermo</v>
      </c>
    </row>
    <row r="142" spans="1:3" x14ac:dyDescent="0.25">
      <c r="A142" t="str">
        <f t="shared" ca="1" si="6"/>
        <v>M</v>
      </c>
      <c r="B142">
        <f t="shared" ca="1" si="7"/>
        <v>83</v>
      </c>
      <c r="C142" t="str">
        <f t="shared" ca="1" si="8"/>
        <v>contagiado</v>
      </c>
    </row>
    <row r="143" spans="1:3" x14ac:dyDescent="0.25">
      <c r="A143" t="str">
        <f t="shared" ca="1" si="6"/>
        <v>M</v>
      </c>
      <c r="B143">
        <f t="shared" ca="1" si="7"/>
        <v>67</v>
      </c>
      <c r="C143" t="str">
        <f t="shared" ca="1" si="8"/>
        <v>contagiado</v>
      </c>
    </row>
    <row r="144" spans="1:3" x14ac:dyDescent="0.25">
      <c r="A144" t="str">
        <f t="shared" ca="1" si="6"/>
        <v>H</v>
      </c>
      <c r="B144">
        <f t="shared" ca="1" si="7"/>
        <v>69</v>
      </c>
      <c r="C144" t="str">
        <f t="shared" ca="1" si="8"/>
        <v>muerto</v>
      </c>
    </row>
    <row r="145" spans="1:3" x14ac:dyDescent="0.25">
      <c r="A145" t="str">
        <f t="shared" ca="1" si="6"/>
        <v>H</v>
      </c>
      <c r="B145">
        <f t="shared" ca="1" si="7"/>
        <v>53</v>
      </c>
      <c r="C145" t="str">
        <f t="shared" ca="1" si="8"/>
        <v>enfermo</v>
      </c>
    </row>
    <row r="146" spans="1:3" x14ac:dyDescent="0.25">
      <c r="A146" t="str">
        <f t="shared" ca="1" si="6"/>
        <v>M</v>
      </c>
      <c r="B146">
        <f t="shared" ca="1" si="7"/>
        <v>50</v>
      </c>
      <c r="C146" t="str">
        <f t="shared" ca="1" si="8"/>
        <v>enfermo</v>
      </c>
    </row>
    <row r="147" spans="1:3" x14ac:dyDescent="0.25">
      <c r="A147" t="str">
        <f t="shared" ca="1" si="6"/>
        <v>M</v>
      </c>
      <c r="B147">
        <f t="shared" ca="1" si="7"/>
        <v>77</v>
      </c>
      <c r="C147" t="str">
        <f t="shared" ca="1" si="8"/>
        <v>sano</v>
      </c>
    </row>
    <row r="148" spans="1:3" x14ac:dyDescent="0.25">
      <c r="A148" t="str">
        <f t="shared" ca="1" si="6"/>
        <v>H</v>
      </c>
      <c r="B148">
        <f t="shared" ca="1" si="7"/>
        <v>42</v>
      </c>
      <c r="C148" t="str">
        <f t="shared" ca="1" si="8"/>
        <v>muerto</v>
      </c>
    </row>
    <row r="149" spans="1:3" x14ac:dyDescent="0.25">
      <c r="A149" t="str">
        <f t="shared" ca="1" si="6"/>
        <v>M</v>
      </c>
      <c r="B149">
        <f t="shared" ca="1" si="7"/>
        <v>74</v>
      </c>
      <c r="C149" t="str">
        <f t="shared" ca="1" si="8"/>
        <v>muerto</v>
      </c>
    </row>
    <row r="150" spans="1:3" x14ac:dyDescent="0.25">
      <c r="A150" t="str">
        <f t="shared" ca="1" si="6"/>
        <v>H</v>
      </c>
      <c r="B150">
        <f t="shared" ca="1" si="7"/>
        <v>65</v>
      </c>
      <c r="C150" t="str">
        <f t="shared" ca="1" si="8"/>
        <v>contagiado</v>
      </c>
    </row>
    <row r="151" spans="1:3" x14ac:dyDescent="0.25">
      <c r="A151" t="str">
        <f t="shared" ca="1" si="6"/>
        <v>H</v>
      </c>
      <c r="B151">
        <f t="shared" ca="1" si="7"/>
        <v>57</v>
      </c>
      <c r="C151" t="str">
        <f t="shared" ca="1" si="8"/>
        <v>contagiado</v>
      </c>
    </row>
    <row r="152" spans="1:3" x14ac:dyDescent="0.25">
      <c r="A152" t="str">
        <f t="shared" ca="1" si="6"/>
        <v>M</v>
      </c>
      <c r="B152">
        <f t="shared" ca="1" si="7"/>
        <v>72</v>
      </c>
      <c r="C152" t="str">
        <f t="shared" ca="1" si="8"/>
        <v>sano</v>
      </c>
    </row>
    <row r="153" spans="1:3" x14ac:dyDescent="0.25">
      <c r="A153" t="str">
        <f t="shared" ca="1" si="6"/>
        <v>H</v>
      </c>
      <c r="B153">
        <f t="shared" ca="1" si="7"/>
        <v>18</v>
      </c>
      <c r="C153" t="str">
        <f t="shared" ca="1" si="8"/>
        <v>sano</v>
      </c>
    </row>
    <row r="154" spans="1:3" x14ac:dyDescent="0.25">
      <c r="A154" t="str">
        <f t="shared" ca="1" si="6"/>
        <v>H</v>
      </c>
      <c r="B154">
        <f t="shared" ca="1" si="7"/>
        <v>24</v>
      </c>
      <c r="C154" t="str">
        <f t="shared" ca="1" si="8"/>
        <v>muerto</v>
      </c>
    </row>
    <row r="155" spans="1:3" x14ac:dyDescent="0.25">
      <c r="A155" t="str">
        <f t="shared" ca="1" si="6"/>
        <v>M</v>
      </c>
      <c r="B155">
        <f t="shared" ca="1" si="7"/>
        <v>62</v>
      </c>
      <c r="C155" t="str">
        <f t="shared" ca="1" si="8"/>
        <v>enfermo</v>
      </c>
    </row>
    <row r="156" spans="1:3" x14ac:dyDescent="0.25">
      <c r="A156" t="str">
        <f t="shared" ca="1" si="6"/>
        <v>H</v>
      </c>
      <c r="B156">
        <f t="shared" ca="1" si="7"/>
        <v>69</v>
      </c>
      <c r="C156" t="str">
        <f t="shared" ca="1" si="8"/>
        <v>enfermo</v>
      </c>
    </row>
    <row r="157" spans="1:3" x14ac:dyDescent="0.25">
      <c r="A157" t="str">
        <f t="shared" ca="1" si="6"/>
        <v>H</v>
      </c>
      <c r="B157">
        <f t="shared" ca="1" si="7"/>
        <v>68</v>
      </c>
      <c r="C157" t="str">
        <f t="shared" ca="1" si="8"/>
        <v>sano</v>
      </c>
    </row>
    <row r="158" spans="1:3" x14ac:dyDescent="0.25">
      <c r="A158" t="str">
        <f t="shared" ca="1" si="6"/>
        <v>M</v>
      </c>
      <c r="B158">
        <f t="shared" ca="1" si="7"/>
        <v>44</v>
      </c>
      <c r="C158" t="str">
        <f t="shared" ca="1" si="8"/>
        <v>contagiado</v>
      </c>
    </row>
    <row r="159" spans="1:3" x14ac:dyDescent="0.25">
      <c r="A159" t="str">
        <f t="shared" ca="1" si="6"/>
        <v>H</v>
      </c>
      <c r="B159">
        <f t="shared" ca="1" si="7"/>
        <v>72</v>
      </c>
      <c r="C159" t="str">
        <f t="shared" ca="1" si="8"/>
        <v>sano</v>
      </c>
    </row>
    <row r="160" spans="1:3" x14ac:dyDescent="0.25">
      <c r="A160" t="str">
        <f t="shared" ca="1" si="6"/>
        <v>M</v>
      </c>
      <c r="B160">
        <f t="shared" ca="1" si="7"/>
        <v>83</v>
      </c>
      <c r="C160" t="str">
        <f t="shared" ca="1" si="8"/>
        <v>sano</v>
      </c>
    </row>
    <row r="161" spans="1:3" x14ac:dyDescent="0.25">
      <c r="A161" t="str">
        <f t="shared" ca="1" si="6"/>
        <v>M</v>
      </c>
      <c r="B161">
        <f t="shared" ca="1" si="7"/>
        <v>27</v>
      </c>
      <c r="C161" t="str">
        <f t="shared" ca="1" si="8"/>
        <v>sano</v>
      </c>
    </row>
    <row r="162" spans="1:3" x14ac:dyDescent="0.25">
      <c r="A162" t="str">
        <f t="shared" ca="1" si="6"/>
        <v>M</v>
      </c>
      <c r="B162">
        <f t="shared" ca="1" si="7"/>
        <v>38</v>
      </c>
      <c r="C162" t="str">
        <f t="shared" ca="1" si="8"/>
        <v>sano</v>
      </c>
    </row>
    <row r="163" spans="1:3" x14ac:dyDescent="0.25">
      <c r="A163" t="str">
        <f t="shared" ca="1" si="6"/>
        <v>H</v>
      </c>
      <c r="B163">
        <f t="shared" ca="1" si="7"/>
        <v>72</v>
      </c>
      <c r="C163" t="str">
        <f t="shared" ca="1" si="8"/>
        <v>sano</v>
      </c>
    </row>
    <row r="164" spans="1:3" x14ac:dyDescent="0.25">
      <c r="A164" t="str">
        <f t="shared" ca="1" si="6"/>
        <v>M</v>
      </c>
      <c r="B164">
        <f t="shared" ca="1" si="7"/>
        <v>61</v>
      </c>
      <c r="C164" t="str">
        <f t="shared" ca="1" si="8"/>
        <v>sano</v>
      </c>
    </row>
    <row r="165" spans="1:3" x14ac:dyDescent="0.25">
      <c r="A165" t="str">
        <f t="shared" ca="1" si="6"/>
        <v>H</v>
      </c>
      <c r="B165">
        <f t="shared" ca="1" si="7"/>
        <v>16</v>
      </c>
      <c r="C165" t="str">
        <f t="shared" ca="1" si="8"/>
        <v>enfermo</v>
      </c>
    </row>
    <row r="166" spans="1:3" x14ac:dyDescent="0.25">
      <c r="A166" t="str">
        <f t="shared" ca="1" si="6"/>
        <v>M</v>
      </c>
      <c r="B166">
        <f t="shared" ca="1" si="7"/>
        <v>33</v>
      </c>
      <c r="C166" t="str">
        <f t="shared" ca="1" si="8"/>
        <v>sano</v>
      </c>
    </row>
    <row r="167" spans="1:3" x14ac:dyDescent="0.25">
      <c r="A167" t="str">
        <f t="shared" ca="1" si="6"/>
        <v>M</v>
      </c>
      <c r="B167">
        <f t="shared" ca="1" si="7"/>
        <v>17</v>
      </c>
      <c r="C167" t="str">
        <f t="shared" ca="1" si="8"/>
        <v>enfermo</v>
      </c>
    </row>
    <row r="168" spans="1:3" x14ac:dyDescent="0.25">
      <c r="A168" t="str">
        <f t="shared" ca="1" si="6"/>
        <v>H</v>
      </c>
      <c r="B168">
        <f t="shared" ca="1" si="7"/>
        <v>45</v>
      </c>
      <c r="C168" t="str">
        <f t="shared" ca="1" si="8"/>
        <v>contagiado</v>
      </c>
    </row>
    <row r="169" spans="1:3" x14ac:dyDescent="0.25">
      <c r="A169" t="str">
        <f t="shared" ca="1" si="6"/>
        <v>M</v>
      </c>
      <c r="B169">
        <f t="shared" ca="1" si="7"/>
        <v>24</v>
      </c>
      <c r="C169" t="str">
        <f t="shared" ca="1" si="8"/>
        <v>contagiado</v>
      </c>
    </row>
    <row r="170" spans="1:3" x14ac:dyDescent="0.25">
      <c r="A170" t="str">
        <f t="shared" ca="1" si="6"/>
        <v>H</v>
      </c>
      <c r="B170">
        <f t="shared" ca="1" si="7"/>
        <v>85</v>
      </c>
      <c r="C170" t="str">
        <f t="shared" ca="1" si="8"/>
        <v>sano</v>
      </c>
    </row>
    <row r="171" spans="1:3" x14ac:dyDescent="0.25">
      <c r="A171" t="str">
        <f t="shared" ca="1" si="6"/>
        <v>M</v>
      </c>
      <c r="B171">
        <f t="shared" ca="1" si="7"/>
        <v>62</v>
      </c>
      <c r="C171" t="str">
        <f t="shared" ca="1" si="8"/>
        <v>enfermo</v>
      </c>
    </row>
    <row r="172" spans="1:3" x14ac:dyDescent="0.25">
      <c r="A172" t="str">
        <f t="shared" ca="1" si="6"/>
        <v>H</v>
      </c>
      <c r="B172">
        <f t="shared" ca="1" si="7"/>
        <v>27</v>
      </c>
      <c r="C172" t="str">
        <f t="shared" ca="1" si="8"/>
        <v>enfermo</v>
      </c>
    </row>
    <row r="173" spans="1:3" x14ac:dyDescent="0.25">
      <c r="A173" t="str">
        <f t="shared" ca="1" si="6"/>
        <v>H</v>
      </c>
      <c r="B173">
        <f t="shared" ca="1" si="7"/>
        <v>16</v>
      </c>
      <c r="C173" t="str">
        <f t="shared" ca="1" si="8"/>
        <v>enfermo</v>
      </c>
    </row>
    <row r="174" spans="1:3" x14ac:dyDescent="0.25">
      <c r="A174" t="str">
        <f t="shared" ca="1" si="6"/>
        <v>M</v>
      </c>
      <c r="B174">
        <f t="shared" ca="1" si="7"/>
        <v>35</v>
      </c>
      <c r="C174" t="str">
        <f t="shared" ca="1" si="8"/>
        <v>sano</v>
      </c>
    </row>
    <row r="175" spans="1:3" x14ac:dyDescent="0.25">
      <c r="A175" t="str">
        <f t="shared" ca="1" si="6"/>
        <v>M</v>
      </c>
      <c r="B175">
        <f t="shared" ca="1" si="7"/>
        <v>38</v>
      </c>
      <c r="C175" t="str">
        <f t="shared" ca="1" si="8"/>
        <v>contagiado</v>
      </c>
    </row>
    <row r="176" spans="1:3" x14ac:dyDescent="0.25">
      <c r="A176" t="str">
        <f t="shared" ca="1" si="6"/>
        <v>H</v>
      </c>
      <c r="B176">
        <f t="shared" ca="1" si="7"/>
        <v>58</v>
      </c>
      <c r="C176" t="str">
        <f t="shared" ca="1" si="8"/>
        <v>enfermo</v>
      </c>
    </row>
    <row r="177" spans="1:3" x14ac:dyDescent="0.25">
      <c r="A177" t="str">
        <f t="shared" ca="1" si="6"/>
        <v>M</v>
      </c>
      <c r="B177">
        <f t="shared" ca="1" si="7"/>
        <v>51</v>
      </c>
      <c r="C177" t="str">
        <f t="shared" ca="1" si="8"/>
        <v>enfermo</v>
      </c>
    </row>
    <row r="178" spans="1:3" x14ac:dyDescent="0.25">
      <c r="A178" t="str">
        <f t="shared" ca="1" si="6"/>
        <v>M</v>
      </c>
      <c r="B178">
        <f t="shared" ca="1" si="7"/>
        <v>45</v>
      </c>
      <c r="C178" t="str">
        <f t="shared" ca="1" si="8"/>
        <v>muerto</v>
      </c>
    </row>
    <row r="179" spans="1:3" x14ac:dyDescent="0.25">
      <c r="A179" t="str">
        <f t="shared" ca="1" si="6"/>
        <v>H</v>
      </c>
      <c r="B179">
        <f t="shared" ca="1" si="7"/>
        <v>85</v>
      </c>
      <c r="C179" t="str">
        <f t="shared" ca="1" si="8"/>
        <v>sano</v>
      </c>
    </row>
    <row r="180" spans="1:3" x14ac:dyDescent="0.25">
      <c r="A180" t="str">
        <f t="shared" ca="1" si="6"/>
        <v>M</v>
      </c>
      <c r="B180">
        <f t="shared" ca="1" si="7"/>
        <v>36</v>
      </c>
      <c r="C180" t="str">
        <f t="shared" ca="1" si="8"/>
        <v>enfermo</v>
      </c>
    </row>
    <row r="181" spans="1:3" x14ac:dyDescent="0.25">
      <c r="A181" t="str">
        <f t="shared" ca="1" si="6"/>
        <v>M</v>
      </c>
      <c r="B181">
        <f t="shared" ca="1" si="7"/>
        <v>27</v>
      </c>
      <c r="C181" t="str">
        <f t="shared" ca="1" si="8"/>
        <v>sano</v>
      </c>
    </row>
    <row r="182" spans="1:3" x14ac:dyDescent="0.25">
      <c r="A182" t="str">
        <f t="shared" ca="1" si="6"/>
        <v>M</v>
      </c>
      <c r="B182">
        <f t="shared" ca="1" si="7"/>
        <v>58</v>
      </c>
      <c r="C182" t="str">
        <f t="shared" ca="1" si="8"/>
        <v>sano</v>
      </c>
    </row>
    <row r="183" spans="1:3" x14ac:dyDescent="0.25">
      <c r="A183" t="str">
        <f t="shared" ca="1" si="6"/>
        <v>H</v>
      </c>
      <c r="B183">
        <f t="shared" ca="1" si="7"/>
        <v>34</v>
      </c>
      <c r="C183" t="str">
        <f t="shared" ca="1" si="8"/>
        <v>enfermo</v>
      </c>
    </row>
    <row r="184" spans="1:3" x14ac:dyDescent="0.25">
      <c r="A184" t="str">
        <f t="shared" ca="1" si="6"/>
        <v>H</v>
      </c>
      <c r="B184">
        <f t="shared" ca="1" si="7"/>
        <v>37</v>
      </c>
      <c r="C184" t="str">
        <f t="shared" ca="1" si="8"/>
        <v>sano</v>
      </c>
    </row>
    <row r="185" spans="1:3" x14ac:dyDescent="0.25">
      <c r="A185" t="str">
        <f t="shared" ca="1" si="6"/>
        <v>M</v>
      </c>
      <c r="B185">
        <f t="shared" ca="1" si="7"/>
        <v>15</v>
      </c>
      <c r="C185" t="str">
        <f t="shared" ca="1" si="8"/>
        <v>muerto</v>
      </c>
    </row>
    <row r="186" spans="1:3" x14ac:dyDescent="0.25">
      <c r="A186" t="str">
        <f t="shared" ca="1" si="6"/>
        <v>H</v>
      </c>
      <c r="B186">
        <f t="shared" ca="1" si="7"/>
        <v>62</v>
      </c>
      <c r="C186" t="str">
        <f t="shared" ca="1" si="8"/>
        <v>enfermo</v>
      </c>
    </row>
    <row r="187" spans="1:3" x14ac:dyDescent="0.25">
      <c r="A187" t="str">
        <f t="shared" ca="1" si="6"/>
        <v>M</v>
      </c>
      <c r="B187">
        <f t="shared" ca="1" si="7"/>
        <v>73</v>
      </c>
      <c r="C187" t="str">
        <f t="shared" ca="1" si="8"/>
        <v>muerto</v>
      </c>
    </row>
    <row r="188" spans="1:3" x14ac:dyDescent="0.25">
      <c r="A188" t="str">
        <f t="shared" ca="1" si="6"/>
        <v>M</v>
      </c>
      <c r="B188">
        <f t="shared" ca="1" si="7"/>
        <v>31</v>
      </c>
      <c r="C188" t="str">
        <f t="shared" ca="1" si="8"/>
        <v>sano</v>
      </c>
    </row>
    <row r="189" spans="1:3" x14ac:dyDescent="0.25">
      <c r="A189" t="str">
        <f t="shared" ca="1" si="6"/>
        <v>M</v>
      </c>
      <c r="B189">
        <f t="shared" ca="1" si="7"/>
        <v>61</v>
      </c>
      <c r="C189" t="str">
        <f t="shared" ca="1" si="8"/>
        <v>sano</v>
      </c>
    </row>
    <row r="190" spans="1:3" x14ac:dyDescent="0.25">
      <c r="A190" t="str">
        <f t="shared" ca="1" si="6"/>
        <v>H</v>
      </c>
      <c r="B190">
        <f t="shared" ca="1" si="7"/>
        <v>19</v>
      </c>
      <c r="C190" t="str">
        <f t="shared" ca="1" si="8"/>
        <v>sano</v>
      </c>
    </row>
    <row r="191" spans="1:3" x14ac:dyDescent="0.25">
      <c r="A191" t="str">
        <f t="shared" ca="1" si="6"/>
        <v>M</v>
      </c>
      <c r="B191">
        <f t="shared" ca="1" si="7"/>
        <v>22</v>
      </c>
      <c r="C191" t="str">
        <f t="shared" ca="1" si="8"/>
        <v>muerto</v>
      </c>
    </row>
    <row r="192" spans="1:3" x14ac:dyDescent="0.25">
      <c r="A192" t="str">
        <f t="shared" ca="1" si="6"/>
        <v>H</v>
      </c>
      <c r="B192">
        <f t="shared" ca="1" si="7"/>
        <v>60</v>
      </c>
      <c r="C192" t="str">
        <f t="shared" ca="1" si="8"/>
        <v>muerto</v>
      </c>
    </row>
    <row r="193" spans="1:3" x14ac:dyDescent="0.25">
      <c r="A193" t="str">
        <f t="shared" ca="1" si="6"/>
        <v>H</v>
      </c>
      <c r="B193">
        <f t="shared" ca="1" si="7"/>
        <v>56</v>
      </c>
      <c r="C193" t="str">
        <f t="shared" ca="1" si="8"/>
        <v>muerto</v>
      </c>
    </row>
    <row r="194" spans="1:3" x14ac:dyDescent="0.25">
      <c r="A194" t="str">
        <f t="shared" ca="1" si="6"/>
        <v>M</v>
      </c>
      <c r="B194">
        <f t="shared" ca="1" si="7"/>
        <v>78</v>
      </c>
      <c r="C194" t="str">
        <f t="shared" ca="1" si="8"/>
        <v>muerto</v>
      </c>
    </row>
    <row r="195" spans="1:3" x14ac:dyDescent="0.25">
      <c r="A195" t="str">
        <f t="shared" ref="A195:A258" ca="1" si="9">INDEX($J$3:$J$4,RANDBETWEEN(1,2))</f>
        <v>H</v>
      </c>
      <c r="B195">
        <f t="shared" ref="B195:B258" ca="1" si="10">RANDBETWEEN(15,85)</f>
        <v>15</v>
      </c>
      <c r="C195" t="str">
        <f t="shared" ref="C195:C258" ca="1" si="11">INDEX($J$6:$J$10,RANDBETWEEN(1,5))</f>
        <v>sano</v>
      </c>
    </row>
    <row r="196" spans="1:3" x14ac:dyDescent="0.25">
      <c r="A196" t="str">
        <f t="shared" ca="1" si="9"/>
        <v>M</v>
      </c>
      <c r="B196">
        <f t="shared" ca="1" si="10"/>
        <v>56</v>
      </c>
      <c r="C196" t="str">
        <f t="shared" ca="1" si="11"/>
        <v>sano</v>
      </c>
    </row>
    <row r="197" spans="1:3" x14ac:dyDescent="0.25">
      <c r="A197" t="str">
        <f t="shared" ca="1" si="9"/>
        <v>H</v>
      </c>
      <c r="B197">
        <f t="shared" ca="1" si="10"/>
        <v>33</v>
      </c>
      <c r="C197" t="str">
        <f t="shared" ca="1" si="11"/>
        <v>sano</v>
      </c>
    </row>
    <row r="198" spans="1:3" x14ac:dyDescent="0.25">
      <c r="A198" t="str">
        <f t="shared" ca="1" si="9"/>
        <v>H</v>
      </c>
      <c r="B198">
        <f t="shared" ca="1" si="10"/>
        <v>79</v>
      </c>
      <c r="C198" t="str">
        <f t="shared" ca="1" si="11"/>
        <v>enfermo</v>
      </c>
    </row>
    <row r="199" spans="1:3" x14ac:dyDescent="0.25">
      <c r="A199" t="str">
        <f t="shared" ca="1" si="9"/>
        <v>H</v>
      </c>
      <c r="B199">
        <f t="shared" ca="1" si="10"/>
        <v>54</v>
      </c>
      <c r="C199" t="str">
        <f t="shared" ca="1" si="11"/>
        <v>enfermo</v>
      </c>
    </row>
    <row r="200" spans="1:3" x14ac:dyDescent="0.25">
      <c r="A200" t="str">
        <f t="shared" ca="1" si="9"/>
        <v>M</v>
      </c>
      <c r="B200">
        <f t="shared" ca="1" si="10"/>
        <v>27</v>
      </c>
      <c r="C200" t="str">
        <f t="shared" ca="1" si="11"/>
        <v>sano</v>
      </c>
    </row>
    <row r="201" spans="1:3" x14ac:dyDescent="0.25">
      <c r="A201" t="str">
        <f t="shared" ca="1" si="9"/>
        <v>M</v>
      </c>
      <c r="B201">
        <f t="shared" ca="1" si="10"/>
        <v>78</v>
      </c>
      <c r="C201" t="str">
        <f t="shared" ca="1" si="11"/>
        <v>sano</v>
      </c>
    </row>
    <row r="202" spans="1:3" x14ac:dyDescent="0.25">
      <c r="A202" t="str">
        <f t="shared" ca="1" si="9"/>
        <v>M</v>
      </c>
      <c r="B202">
        <f t="shared" ca="1" si="10"/>
        <v>46</v>
      </c>
      <c r="C202" t="str">
        <f t="shared" ca="1" si="11"/>
        <v>sano</v>
      </c>
    </row>
    <row r="203" spans="1:3" x14ac:dyDescent="0.25">
      <c r="A203" t="str">
        <f t="shared" ca="1" si="9"/>
        <v>M</v>
      </c>
      <c r="B203">
        <f t="shared" ca="1" si="10"/>
        <v>65</v>
      </c>
      <c r="C203" t="str">
        <f t="shared" ca="1" si="11"/>
        <v>muerto</v>
      </c>
    </row>
    <row r="204" spans="1:3" x14ac:dyDescent="0.25">
      <c r="A204" t="str">
        <f t="shared" ca="1" si="9"/>
        <v>H</v>
      </c>
      <c r="B204">
        <f t="shared" ca="1" si="10"/>
        <v>31</v>
      </c>
      <c r="C204" t="str">
        <f t="shared" ca="1" si="11"/>
        <v>sano</v>
      </c>
    </row>
    <row r="205" spans="1:3" x14ac:dyDescent="0.25">
      <c r="A205" t="str">
        <f t="shared" ca="1" si="9"/>
        <v>M</v>
      </c>
      <c r="B205">
        <f t="shared" ca="1" si="10"/>
        <v>55</v>
      </c>
      <c r="C205" t="str">
        <f t="shared" ca="1" si="11"/>
        <v>sano</v>
      </c>
    </row>
    <row r="206" spans="1:3" x14ac:dyDescent="0.25">
      <c r="A206" t="str">
        <f t="shared" ca="1" si="9"/>
        <v>H</v>
      </c>
      <c r="B206">
        <f t="shared" ca="1" si="10"/>
        <v>82</v>
      </c>
      <c r="C206" t="str">
        <f t="shared" ca="1" si="11"/>
        <v>contagiado</v>
      </c>
    </row>
    <row r="207" spans="1:3" x14ac:dyDescent="0.25">
      <c r="A207" t="str">
        <f t="shared" ca="1" si="9"/>
        <v>M</v>
      </c>
      <c r="B207">
        <f t="shared" ca="1" si="10"/>
        <v>29</v>
      </c>
      <c r="C207" t="str">
        <f t="shared" ca="1" si="11"/>
        <v>muerto</v>
      </c>
    </row>
    <row r="208" spans="1:3" x14ac:dyDescent="0.25">
      <c r="A208" t="str">
        <f t="shared" ca="1" si="9"/>
        <v>H</v>
      </c>
      <c r="B208">
        <f t="shared" ca="1" si="10"/>
        <v>83</v>
      </c>
      <c r="C208" t="str">
        <f t="shared" ca="1" si="11"/>
        <v>sano</v>
      </c>
    </row>
    <row r="209" spans="1:3" x14ac:dyDescent="0.25">
      <c r="A209" t="str">
        <f t="shared" ca="1" si="9"/>
        <v>H</v>
      </c>
      <c r="B209">
        <f t="shared" ca="1" si="10"/>
        <v>71</v>
      </c>
      <c r="C209" t="str">
        <f t="shared" ca="1" si="11"/>
        <v>sano</v>
      </c>
    </row>
    <row r="210" spans="1:3" x14ac:dyDescent="0.25">
      <c r="A210" t="str">
        <f t="shared" ca="1" si="9"/>
        <v>M</v>
      </c>
      <c r="B210">
        <f t="shared" ca="1" si="10"/>
        <v>64</v>
      </c>
      <c r="C210" t="str">
        <f t="shared" ca="1" si="11"/>
        <v>contagiado</v>
      </c>
    </row>
    <row r="211" spans="1:3" x14ac:dyDescent="0.25">
      <c r="A211" t="str">
        <f t="shared" ca="1" si="9"/>
        <v>H</v>
      </c>
      <c r="B211">
        <f t="shared" ca="1" si="10"/>
        <v>49</v>
      </c>
      <c r="C211" t="str">
        <f t="shared" ca="1" si="11"/>
        <v>sano</v>
      </c>
    </row>
    <row r="212" spans="1:3" x14ac:dyDescent="0.25">
      <c r="A212" t="str">
        <f t="shared" ca="1" si="9"/>
        <v>M</v>
      </c>
      <c r="B212">
        <f t="shared" ca="1" si="10"/>
        <v>25</v>
      </c>
      <c r="C212" t="str">
        <f t="shared" ca="1" si="11"/>
        <v>sano</v>
      </c>
    </row>
    <row r="213" spans="1:3" x14ac:dyDescent="0.25">
      <c r="A213" t="str">
        <f t="shared" ca="1" si="9"/>
        <v>H</v>
      </c>
      <c r="B213">
        <f t="shared" ca="1" si="10"/>
        <v>73</v>
      </c>
      <c r="C213" t="str">
        <f t="shared" ca="1" si="11"/>
        <v>sano</v>
      </c>
    </row>
    <row r="214" spans="1:3" x14ac:dyDescent="0.25">
      <c r="A214" t="str">
        <f t="shared" ca="1" si="9"/>
        <v>H</v>
      </c>
      <c r="B214">
        <f t="shared" ca="1" si="10"/>
        <v>69</v>
      </c>
      <c r="C214" t="str">
        <f t="shared" ca="1" si="11"/>
        <v>enfermo</v>
      </c>
    </row>
    <row r="215" spans="1:3" x14ac:dyDescent="0.25">
      <c r="A215" t="str">
        <f t="shared" ca="1" si="9"/>
        <v>H</v>
      </c>
      <c r="B215">
        <f t="shared" ca="1" si="10"/>
        <v>58</v>
      </c>
      <c r="C215" t="str">
        <f t="shared" ca="1" si="11"/>
        <v>contagiado</v>
      </c>
    </row>
    <row r="216" spans="1:3" x14ac:dyDescent="0.25">
      <c r="A216" t="str">
        <f t="shared" ca="1" si="9"/>
        <v>H</v>
      </c>
      <c r="B216">
        <f t="shared" ca="1" si="10"/>
        <v>72</v>
      </c>
      <c r="C216" t="str">
        <f t="shared" ca="1" si="11"/>
        <v>muerto</v>
      </c>
    </row>
    <row r="217" spans="1:3" x14ac:dyDescent="0.25">
      <c r="A217" t="str">
        <f t="shared" ca="1" si="9"/>
        <v>H</v>
      </c>
      <c r="B217">
        <f t="shared" ca="1" si="10"/>
        <v>68</v>
      </c>
      <c r="C217" t="str">
        <f t="shared" ca="1" si="11"/>
        <v>contagiado</v>
      </c>
    </row>
    <row r="218" spans="1:3" x14ac:dyDescent="0.25">
      <c r="A218" t="str">
        <f t="shared" ca="1" si="9"/>
        <v>M</v>
      </c>
      <c r="B218">
        <f t="shared" ca="1" si="10"/>
        <v>31</v>
      </c>
      <c r="C218" t="str">
        <f t="shared" ca="1" si="11"/>
        <v>sano</v>
      </c>
    </row>
    <row r="219" spans="1:3" x14ac:dyDescent="0.25">
      <c r="A219" t="str">
        <f t="shared" ca="1" si="9"/>
        <v>H</v>
      </c>
      <c r="B219">
        <f t="shared" ca="1" si="10"/>
        <v>52</v>
      </c>
      <c r="C219" t="str">
        <f t="shared" ca="1" si="11"/>
        <v>sano</v>
      </c>
    </row>
    <row r="220" spans="1:3" x14ac:dyDescent="0.25">
      <c r="A220" t="str">
        <f t="shared" ca="1" si="9"/>
        <v>H</v>
      </c>
      <c r="B220">
        <f t="shared" ca="1" si="10"/>
        <v>62</v>
      </c>
      <c r="C220" t="str">
        <f t="shared" ca="1" si="11"/>
        <v>enfermo</v>
      </c>
    </row>
    <row r="221" spans="1:3" x14ac:dyDescent="0.25">
      <c r="A221" t="str">
        <f t="shared" ca="1" si="9"/>
        <v>H</v>
      </c>
      <c r="B221">
        <f t="shared" ca="1" si="10"/>
        <v>74</v>
      </c>
      <c r="C221" t="str">
        <f t="shared" ca="1" si="11"/>
        <v>sano</v>
      </c>
    </row>
    <row r="222" spans="1:3" x14ac:dyDescent="0.25">
      <c r="A222" t="str">
        <f t="shared" ca="1" si="9"/>
        <v>H</v>
      </c>
      <c r="B222">
        <f t="shared" ca="1" si="10"/>
        <v>84</v>
      </c>
      <c r="C222" t="str">
        <f t="shared" ca="1" si="11"/>
        <v>sano</v>
      </c>
    </row>
    <row r="223" spans="1:3" x14ac:dyDescent="0.25">
      <c r="A223" t="str">
        <f t="shared" ca="1" si="9"/>
        <v>H</v>
      </c>
      <c r="B223">
        <f t="shared" ca="1" si="10"/>
        <v>48</v>
      </c>
      <c r="C223" t="str">
        <f t="shared" ca="1" si="11"/>
        <v>sano</v>
      </c>
    </row>
    <row r="224" spans="1:3" x14ac:dyDescent="0.25">
      <c r="A224" t="str">
        <f t="shared" ca="1" si="9"/>
        <v>H</v>
      </c>
      <c r="B224">
        <f t="shared" ca="1" si="10"/>
        <v>33</v>
      </c>
      <c r="C224" t="str">
        <f t="shared" ca="1" si="11"/>
        <v>sano</v>
      </c>
    </row>
    <row r="225" spans="1:3" x14ac:dyDescent="0.25">
      <c r="A225" t="str">
        <f t="shared" ca="1" si="9"/>
        <v>M</v>
      </c>
      <c r="B225">
        <f t="shared" ca="1" si="10"/>
        <v>83</v>
      </c>
      <c r="C225" t="str">
        <f t="shared" ca="1" si="11"/>
        <v>contagiado</v>
      </c>
    </row>
    <row r="226" spans="1:3" x14ac:dyDescent="0.25">
      <c r="A226" t="str">
        <f t="shared" ca="1" si="9"/>
        <v>M</v>
      </c>
      <c r="B226">
        <f t="shared" ca="1" si="10"/>
        <v>29</v>
      </c>
      <c r="C226" t="str">
        <f t="shared" ca="1" si="11"/>
        <v>muerto</v>
      </c>
    </row>
    <row r="227" spans="1:3" x14ac:dyDescent="0.25">
      <c r="A227" t="str">
        <f t="shared" ca="1" si="9"/>
        <v>H</v>
      </c>
      <c r="B227">
        <f t="shared" ca="1" si="10"/>
        <v>55</v>
      </c>
      <c r="C227" t="str">
        <f t="shared" ca="1" si="11"/>
        <v>muerto</v>
      </c>
    </row>
    <row r="228" spans="1:3" x14ac:dyDescent="0.25">
      <c r="A228" t="str">
        <f t="shared" ca="1" si="9"/>
        <v>M</v>
      </c>
      <c r="B228">
        <f t="shared" ca="1" si="10"/>
        <v>64</v>
      </c>
      <c r="C228" t="str">
        <f t="shared" ca="1" si="11"/>
        <v>sano</v>
      </c>
    </row>
    <row r="229" spans="1:3" x14ac:dyDescent="0.25">
      <c r="A229" t="str">
        <f t="shared" ca="1" si="9"/>
        <v>H</v>
      </c>
      <c r="B229">
        <f t="shared" ca="1" si="10"/>
        <v>42</v>
      </c>
      <c r="C229" t="str">
        <f t="shared" ca="1" si="11"/>
        <v>contagiado</v>
      </c>
    </row>
    <row r="230" spans="1:3" x14ac:dyDescent="0.25">
      <c r="A230" t="str">
        <f t="shared" ca="1" si="9"/>
        <v>H</v>
      </c>
      <c r="B230">
        <f t="shared" ca="1" si="10"/>
        <v>74</v>
      </c>
      <c r="C230" t="str">
        <f t="shared" ca="1" si="11"/>
        <v>sano</v>
      </c>
    </row>
    <row r="231" spans="1:3" x14ac:dyDescent="0.25">
      <c r="A231" t="str">
        <f t="shared" ca="1" si="9"/>
        <v>H</v>
      </c>
      <c r="B231">
        <f t="shared" ca="1" si="10"/>
        <v>66</v>
      </c>
      <c r="C231" t="str">
        <f t="shared" ca="1" si="11"/>
        <v>muerto</v>
      </c>
    </row>
    <row r="232" spans="1:3" x14ac:dyDescent="0.25">
      <c r="A232" t="str">
        <f t="shared" ca="1" si="9"/>
        <v>M</v>
      </c>
      <c r="B232">
        <f t="shared" ca="1" si="10"/>
        <v>64</v>
      </c>
      <c r="C232" t="str">
        <f t="shared" ca="1" si="11"/>
        <v>contagiado</v>
      </c>
    </row>
    <row r="233" spans="1:3" x14ac:dyDescent="0.25">
      <c r="A233" t="str">
        <f t="shared" ca="1" si="9"/>
        <v>H</v>
      </c>
      <c r="B233">
        <f t="shared" ca="1" si="10"/>
        <v>54</v>
      </c>
      <c r="C233" t="str">
        <f t="shared" ca="1" si="11"/>
        <v>sano</v>
      </c>
    </row>
    <row r="234" spans="1:3" x14ac:dyDescent="0.25">
      <c r="A234" t="str">
        <f t="shared" ca="1" si="9"/>
        <v>H</v>
      </c>
      <c r="B234">
        <f t="shared" ca="1" si="10"/>
        <v>70</v>
      </c>
      <c r="C234" t="str">
        <f t="shared" ca="1" si="11"/>
        <v>sano</v>
      </c>
    </row>
    <row r="235" spans="1:3" x14ac:dyDescent="0.25">
      <c r="A235" t="str">
        <f t="shared" ca="1" si="9"/>
        <v>H</v>
      </c>
      <c r="B235">
        <f t="shared" ca="1" si="10"/>
        <v>39</v>
      </c>
      <c r="C235" t="str">
        <f t="shared" ca="1" si="11"/>
        <v>contagiado</v>
      </c>
    </row>
    <row r="236" spans="1:3" x14ac:dyDescent="0.25">
      <c r="A236" t="str">
        <f t="shared" ca="1" si="9"/>
        <v>H</v>
      </c>
      <c r="B236">
        <f t="shared" ca="1" si="10"/>
        <v>79</v>
      </c>
      <c r="C236" t="str">
        <f t="shared" ca="1" si="11"/>
        <v>enfermo</v>
      </c>
    </row>
    <row r="237" spans="1:3" x14ac:dyDescent="0.25">
      <c r="A237" t="str">
        <f t="shared" ca="1" si="9"/>
        <v>H</v>
      </c>
      <c r="B237">
        <f t="shared" ca="1" si="10"/>
        <v>78</v>
      </c>
      <c r="C237" t="str">
        <f t="shared" ca="1" si="11"/>
        <v>contagiado</v>
      </c>
    </row>
    <row r="238" spans="1:3" x14ac:dyDescent="0.25">
      <c r="A238" t="str">
        <f t="shared" ca="1" si="9"/>
        <v>M</v>
      </c>
      <c r="B238">
        <f t="shared" ca="1" si="10"/>
        <v>48</v>
      </c>
      <c r="C238" t="str">
        <f t="shared" ca="1" si="11"/>
        <v>contagiado</v>
      </c>
    </row>
    <row r="239" spans="1:3" x14ac:dyDescent="0.25">
      <c r="A239" t="str">
        <f t="shared" ca="1" si="9"/>
        <v>M</v>
      </c>
      <c r="B239">
        <f t="shared" ca="1" si="10"/>
        <v>34</v>
      </c>
      <c r="C239" t="str">
        <f t="shared" ca="1" si="11"/>
        <v>sano</v>
      </c>
    </row>
    <row r="240" spans="1:3" x14ac:dyDescent="0.25">
      <c r="A240" t="str">
        <f t="shared" ca="1" si="9"/>
        <v>H</v>
      </c>
      <c r="B240">
        <f t="shared" ca="1" si="10"/>
        <v>27</v>
      </c>
      <c r="C240" t="str">
        <f t="shared" ca="1" si="11"/>
        <v>muerto</v>
      </c>
    </row>
    <row r="241" spans="1:3" x14ac:dyDescent="0.25">
      <c r="A241" t="str">
        <f t="shared" ca="1" si="9"/>
        <v>H</v>
      </c>
      <c r="B241">
        <f t="shared" ca="1" si="10"/>
        <v>83</v>
      </c>
      <c r="C241" t="str">
        <f t="shared" ca="1" si="11"/>
        <v>sano</v>
      </c>
    </row>
    <row r="242" spans="1:3" x14ac:dyDescent="0.25">
      <c r="A242" t="str">
        <f t="shared" ca="1" si="9"/>
        <v>H</v>
      </c>
      <c r="B242">
        <f t="shared" ca="1" si="10"/>
        <v>54</v>
      </c>
      <c r="C242" t="str">
        <f t="shared" ca="1" si="11"/>
        <v>muerto</v>
      </c>
    </row>
    <row r="243" spans="1:3" x14ac:dyDescent="0.25">
      <c r="A243" t="str">
        <f t="shared" ca="1" si="9"/>
        <v>M</v>
      </c>
      <c r="B243">
        <f t="shared" ca="1" si="10"/>
        <v>64</v>
      </c>
      <c r="C243" t="str">
        <f t="shared" ca="1" si="11"/>
        <v>sano</v>
      </c>
    </row>
    <row r="244" spans="1:3" x14ac:dyDescent="0.25">
      <c r="A244" t="str">
        <f t="shared" ca="1" si="9"/>
        <v>H</v>
      </c>
      <c r="B244">
        <f t="shared" ca="1" si="10"/>
        <v>42</v>
      </c>
      <c r="C244" t="str">
        <f t="shared" ca="1" si="11"/>
        <v>muerto</v>
      </c>
    </row>
    <row r="245" spans="1:3" x14ac:dyDescent="0.25">
      <c r="A245" t="str">
        <f t="shared" ca="1" si="9"/>
        <v>H</v>
      </c>
      <c r="B245">
        <f t="shared" ca="1" si="10"/>
        <v>21</v>
      </c>
      <c r="C245" t="str">
        <f t="shared" ca="1" si="11"/>
        <v>contagiado</v>
      </c>
    </row>
    <row r="246" spans="1:3" x14ac:dyDescent="0.25">
      <c r="A246" t="str">
        <f t="shared" ca="1" si="9"/>
        <v>M</v>
      </c>
      <c r="B246">
        <f t="shared" ca="1" si="10"/>
        <v>73</v>
      </c>
      <c r="C246" t="str">
        <f t="shared" ca="1" si="11"/>
        <v>enfermo</v>
      </c>
    </row>
    <row r="247" spans="1:3" x14ac:dyDescent="0.25">
      <c r="A247" t="str">
        <f t="shared" ca="1" si="9"/>
        <v>H</v>
      </c>
      <c r="B247">
        <f t="shared" ca="1" si="10"/>
        <v>18</v>
      </c>
      <c r="C247" t="str">
        <f t="shared" ca="1" si="11"/>
        <v>muerto</v>
      </c>
    </row>
    <row r="248" spans="1:3" x14ac:dyDescent="0.25">
      <c r="A248" t="str">
        <f t="shared" ca="1" si="9"/>
        <v>M</v>
      </c>
      <c r="B248">
        <f t="shared" ca="1" si="10"/>
        <v>59</v>
      </c>
      <c r="C248" t="str">
        <f t="shared" ca="1" si="11"/>
        <v>sano</v>
      </c>
    </row>
    <row r="249" spans="1:3" x14ac:dyDescent="0.25">
      <c r="A249" t="str">
        <f t="shared" ca="1" si="9"/>
        <v>M</v>
      </c>
      <c r="B249">
        <f t="shared" ca="1" si="10"/>
        <v>39</v>
      </c>
      <c r="C249" t="str">
        <f t="shared" ca="1" si="11"/>
        <v>sano</v>
      </c>
    </row>
    <row r="250" spans="1:3" x14ac:dyDescent="0.25">
      <c r="A250" t="str">
        <f t="shared" ca="1" si="9"/>
        <v>H</v>
      </c>
      <c r="B250">
        <f t="shared" ca="1" si="10"/>
        <v>58</v>
      </c>
      <c r="C250" t="str">
        <f t="shared" ca="1" si="11"/>
        <v>enfermo</v>
      </c>
    </row>
    <row r="251" spans="1:3" x14ac:dyDescent="0.25">
      <c r="A251" t="str">
        <f t="shared" ca="1" si="9"/>
        <v>H</v>
      </c>
      <c r="B251">
        <f t="shared" ca="1" si="10"/>
        <v>41</v>
      </c>
      <c r="C251" t="str">
        <f t="shared" ca="1" si="11"/>
        <v>sano</v>
      </c>
    </row>
    <row r="252" spans="1:3" x14ac:dyDescent="0.25">
      <c r="A252" t="str">
        <f t="shared" ca="1" si="9"/>
        <v>H</v>
      </c>
      <c r="B252">
        <f t="shared" ca="1" si="10"/>
        <v>32</v>
      </c>
      <c r="C252" t="str">
        <f t="shared" ca="1" si="11"/>
        <v>enfermo</v>
      </c>
    </row>
    <row r="253" spans="1:3" x14ac:dyDescent="0.25">
      <c r="A253" t="str">
        <f t="shared" ca="1" si="9"/>
        <v>M</v>
      </c>
      <c r="B253">
        <f t="shared" ca="1" si="10"/>
        <v>39</v>
      </c>
      <c r="C253" t="str">
        <f t="shared" ca="1" si="11"/>
        <v>sano</v>
      </c>
    </row>
    <row r="254" spans="1:3" x14ac:dyDescent="0.25">
      <c r="A254" t="str">
        <f t="shared" ca="1" si="9"/>
        <v>M</v>
      </c>
      <c r="B254">
        <f t="shared" ca="1" si="10"/>
        <v>73</v>
      </c>
      <c r="C254" t="str">
        <f t="shared" ca="1" si="11"/>
        <v>muerto</v>
      </c>
    </row>
    <row r="255" spans="1:3" x14ac:dyDescent="0.25">
      <c r="A255" t="str">
        <f t="shared" ca="1" si="9"/>
        <v>M</v>
      </c>
      <c r="B255">
        <f t="shared" ca="1" si="10"/>
        <v>28</v>
      </c>
      <c r="C255" t="str">
        <f t="shared" ca="1" si="11"/>
        <v>enfermo</v>
      </c>
    </row>
    <row r="256" spans="1:3" x14ac:dyDescent="0.25">
      <c r="A256" t="str">
        <f t="shared" ca="1" si="9"/>
        <v>H</v>
      </c>
      <c r="B256">
        <f t="shared" ca="1" si="10"/>
        <v>40</v>
      </c>
      <c r="C256" t="str">
        <f t="shared" ca="1" si="11"/>
        <v>contagiado</v>
      </c>
    </row>
    <row r="257" spans="1:3" x14ac:dyDescent="0.25">
      <c r="A257" t="str">
        <f t="shared" ca="1" si="9"/>
        <v>H</v>
      </c>
      <c r="B257">
        <f t="shared" ca="1" si="10"/>
        <v>63</v>
      </c>
      <c r="C257" t="str">
        <f t="shared" ca="1" si="11"/>
        <v>sano</v>
      </c>
    </row>
    <row r="258" spans="1:3" x14ac:dyDescent="0.25">
      <c r="A258" t="str">
        <f t="shared" ca="1" si="9"/>
        <v>H</v>
      </c>
      <c r="B258">
        <f t="shared" ca="1" si="10"/>
        <v>51</v>
      </c>
      <c r="C258" t="str">
        <f t="shared" ca="1" si="11"/>
        <v>sano</v>
      </c>
    </row>
    <row r="259" spans="1:3" x14ac:dyDescent="0.25">
      <c r="A259" t="str">
        <f t="shared" ref="A259:A322" ca="1" si="12">INDEX($J$3:$J$4,RANDBETWEEN(1,2))</f>
        <v>M</v>
      </c>
      <c r="B259">
        <f t="shared" ref="B259:B322" ca="1" si="13">RANDBETWEEN(15,85)</f>
        <v>52</v>
      </c>
      <c r="C259" t="str">
        <f t="shared" ref="C259:C322" ca="1" si="14">INDEX($J$6:$J$10,RANDBETWEEN(1,5))</f>
        <v>sano</v>
      </c>
    </row>
    <row r="260" spans="1:3" x14ac:dyDescent="0.25">
      <c r="A260" t="str">
        <f t="shared" ca="1" si="12"/>
        <v>H</v>
      </c>
      <c r="B260">
        <f t="shared" ca="1" si="13"/>
        <v>39</v>
      </c>
      <c r="C260" t="str">
        <f t="shared" ca="1" si="14"/>
        <v>sano</v>
      </c>
    </row>
    <row r="261" spans="1:3" x14ac:dyDescent="0.25">
      <c r="A261" t="str">
        <f t="shared" ca="1" si="12"/>
        <v>H</v>
      </c>
      <c r="B261">
        <f t="shared" ca="1" si="13"/>
        <v>28</v>
      </c>
      <c r="C261" t="str">
        <f t="shared" ca="1" si="14"/>
        <v>muerto</v>
      </c>
    </row>
    <row r="262" spans="1:3" x14ac:dyDescent="0.25">
      <c r="A262" t="str">
        <f t="shared" ca="1" si="12"/>
        <v>H</v>
      </c>
      <c r="B262">
        <f t="shared" ca="1" si="13"/>
        <v>34</v>
      </c>
      <c r="C262" t="str">
        <f t="shared" ca="1" si="14"/>
        <v>contagiado</v>
      </c>
    </row>
    <row r="263" spans="1:3" x14ac:dyDescent="0.25">
      <c r="A263" t="str">
        <f t="shared" ca="1" si="12"/>
        <v>H</v>
      </c>
      <c r="B263">
        <f t="shared" ca="1" si="13"/>
        <v>53</v>
      </c>
      <c r="C263" t="str">
        <f t="shared" ca="1" si="14"/>
        <v>enfermo</v>
      </c>
    </row>
    <row r="264" spans="1:3" x14ac:dyDescent="0.25">
      <c r="A264" t="str">
        <f t="shared" ca="1" si="12"/>
        <v>M</v>
      </c>
      <c r="B264">
        <f t="shared" ca="1" si="13"/>
        <v>54</v>
      </c>
      <c r="C264" t="str">
        <f t="shared" ca="1" si="14"/>
        <v>muerto</v>
      </c>
    </row>
    <row r="265" spans="1:3" x14ac:dyDescent="0.25">
      <c r="A265" t="str">
        <f t="shared" ca="1" si="12"/>
        <v>H</v>
      </c>
      <c r="B265">
        <f t="shared" ca="1" si="13"/>
        <v>85</v>
      </c>
      <c r="C265" t="str">
        <f t="shared" ca="1" si="14"/>
        <v>contagiado</v>
      </c>
    </row>
    <row r="266" spans="1:3" x14ac:dyDescent="0.25">
      <c r="A266" t="str">
        <f t="shared" ca="1" si="12"/>
        <v>M</v>
      </c>
      <c r="B266">
        <f t="shared" ca="1" si="13"/>
        <v>73</v>
      </c>
      <c r="C266" t="str">
        <f t="shared" ca="1" si="14"/>
        <v>muerto</v>
      </c>
    </row>
    <row r="267" spans="1:3" x14ac:dyDescent="0.25">
      <c r="A267" t="str">
        <f t="shared" ca="1" si="12"/>
        <v>M</v>
      </c>
      <c r="B267">
        <f t="shared" ca="1" si="13"/>
        <v>22</v>
      </c>
      <c r="C267" t="str">
        <f t="shared" ca="1" si="14"/>
        <v>muerto</v>
      </c>
    </row>
    <row r="268" spans="1:3" x14ac:dyDescent="0.25">
      <c r="A268" t="str">
        <f t="shared" ca="1" si="12"/>
        <v>H</v>
      </c>
      <c r="B268">
        <f t="shared" ca="1" si="13"/>
        <v>31</v>
      </c>
      <c r="C268" t="str">
        <f t="shared" ca="1" si="14"/>
        <v>enfermo</v>
      </c>
    </row>
    <row r="269" spans="1:3" x14ac:dyDescent="0.25">
      <c r="A269" t="str">
        <f t="shared" ca="1" si="12"/>
        <v>M</v>
      </c>
      <c r="B269">
        <f t="shared" ca="1" si="13"/>
        <v>17</v>
      </c>
      <c r="C269" t="str">
        <f t="shared" ca="1" si="14"/>
        <v>enfermo</v>
      </c>
    </row>
    <row r="270" spans="1:3" x14ac:dyDescent="0.25">
      <c r="A270" t="str">
        <f t="shared" ca="1" si="12"/>
        <v>M</v>
      </c>
      <c r="B270">
        <f t="shared" ca="1" si="13"/>
        <v>35</v>
      </c>
      <c r="C270" t="str">
        <f t="shared" ca="1" si="14"/>
        <v>sano</v>
      </c>
    </row>
    <row r="271" spans="1:3" x14ac:dyDescent="0.25">
      <c r="A271" t="str">
        <f t="shared" ca="1" si="12"/>
        <v>H</v>
      </c>
      <c r="B271">
        <f t="shared" ca="1" si="13"/>
        <v>23</v>
      </c>
      <c r="C271" t="str">
        <f t="shared" ca="1" si="14"/>
        <v>sano</v>
      </c>
    </row>
    <row r="272" spans="1:3" x14ac:dyDescent="0.25">
      <c r="A272" t="str">
        <f t="shared" ca="1" si="12"/>
        <v>H</v>
      </c>
      <c r="B272">
        <f t="shared" ca="1" si="13"/>
        <v>45</v>
      </c>
      <c r="C272" t="str">
        <f t="shared" ca="1" si="14"/>
        <v>contagiado</v>
      </c>
    </row>
    <row r="273" spans="1:3" x14ac:dyDescent="0.25">
      <c r="A273" t="str">
        <f t="shared" ca="1" si="12"/>
        <v>M</v>
      </c>
      <c r="B273">
        <f t="shared" ca="1" si="13"/>
        <v>59</v>
      </c>
      <c r="C273" t="str">
        <f t="shared" ca="1" si="14"/>
        <v>muerto</v>
      </c>
    </row>
    <row r="274" spans="1:3" x14ac:dyDescent="0.25">
      <c r="A274" t="str">
        <f t="shared" ca="1" si="12"/>
        <v>H</v>
      </c>
      <c r="B274">
        <f t="shared" ca="1" si="13"/>
        <v>42</v>
      </c>
      <c r="C274" t="str">
        <f t="shared" ca="1" si="14"/>
        <v>sano</v>
      </c>
    </row>
    <row r="275" spans="1:3" x14ac:dyDescent="0.25">
      <c r="A275" t="str">
        <f t="shared" ca="1" si="12"/>
        <v>H</v>
      </c>
      <c r="B275">
        <f t="shared" ca="1" si="13"/>
        <v>77</v>
      </c>
      <c r="C275" t="str">
        <f t="shared" ca="1" si="14"/>
        <v>enfermo</v>
      </c>
    </row>
    <row r="276" spans="1:3" x14ac:dyDescent="0.25">
      <c r="A276" t="str">
        <f t="shared" ca="1" si="12"/>
        <v>H</v>
      </c>
      <c r="B276">
        <f t="shared" ca="1" si="13"/>
        <v>65</v>
      </c>
      <c r="C276" t="str">
        <f t="shared" ca="1" si="14"/>
        <v>enfermo</v>
      </c>
    </row>
    <row r="277" spans="1:3" x14ac:dyDescent="0.25">
      <c r="A277" t="str">
        <f t="shared" ca="1" si="12"/>
        <v>M</v>
      </c>
      <c r="B277">
        <f t="shared" ca="1" si="13"/>
        <v>67</v>
      </c>
      <c r="C277" t="str">
        <f t="shared" ca="1" si="14"/>
        <v>contagiado</v>
      </c>
    </row>
    <row r="278" spans="1:3" x14ac:dyDescent="0.25">
      <c r="A278" t="str">
        <f t="shared" ca="1" si="12"/>
        <v>H</v>
      </c>
      <c r="B278">
        <f t="shared" ca="1" si="13"/>
        <v>47</v>
      </c>
      <c r="C278" t="str">
        <f t="shared" ca="1" si="14"/>
        <v>enfermo</v>
      </c>
    </row>
    <row r="279" spans="1:3" x14ac:dyDescent="0.25">
      <c r="A279" t="str">
        <f t="shared" ca="1" si="12"/>
        <v>H</v>
      </c>
      <c r="B279">
        <f t="shared" ca="1" si="13"/>
        <v>34</v>
      </c>
      <c r="C279" t="str">
        <f t="shared" ca="1" si="14"/>
        <v>sano</v>
      </c>
    </row>
    <row r="280" spans="1:3" x14ac:dyDescent="0.25">
      <c r="A280" t="str">
        <f t="shared" ca="1" si="12"/>
        <v>M</v>
      </c>
      <c r="B280">
        <f t="shared" ca="1" si="13"/>
        <v>62</v>
      </c>
      <c r="C280" t="str">
        <f t="shared" ca="1" si="14"/>
        <v>muerto</v>
      </c>
    </row>
    <row r="281" spans="1:3" x14ac:dyDescent="0.25">
      <c r="A281" t="str">
        <f t="shared" ca="1" si="12"/>
        <v>M</v>
      </c>
      <c r="B281">
        <f t="shared" ca="1" si="13"/>
        <v>35</v>
      </c>
      <c r="C281" t="str">
        <f t="shared" ca="1" si="14"/>
        <v>muerto</v>
      </c>
    </row>
    <row r="282" spans="1:3" x14ac:dyDescent="0.25">
      <c r="A282" t="str">
        <f t="shared" ca="1" si="12"/>
        <v>H</v>
      </c>
      <c r="B282">
        <f t="shared" ca="1" si="13"/>
        <v>24</v>
      </c>
      <c r="C282" t="str">
        <f t="shared" ca="1" si="14"/>
        <v>contagiado</v>
      </c>
    </row>
    <row r="283" spans="1:3" x14ac:dyDescent="0.25">
      <c r="A283" t="str">
        <f t="shared" ca="1" si="12"/>
        <v>M</v>
      </c>
      <c r="B283">
        <f t="shared" ca="1" si="13"/>
        <v>28</v>
      </c>
      <c r="C283" t="str">
        <f t="shared" ca="1" si="14"/>
        <v>contagiado</v>
      </c>
    </row>
    <row r="284" spans="1:3" x14ac:dyDescent="0.25">
      <c r="A284" t="str">
        <f t="shared" ca="1" si="12"/>
        <v>H</v>
      </c>
      <c r="B284">
        <f t="shared" ca="1" si="13"/>
        <v>46</v>
      </c>
      <c r="C284" t="str">
        <f t="shared" ca="1" si="14"/>
        <v>sano</v>
      </c>
    </row>
    <row r="285" spans="1:3" x14ac:dyDescent="0.25">
      <c r="A285" t="str">
        <f t="shared" ca="1" si="12"/>
        <v>H</v>
      </c>
      <c r="B285">
        <f t="shared" ca="1" si="13"/>
        <v>60</v>
      </c>
      <c r="C285" t="str">
        <f t="shared" ca="1" si="14"/>
        <v>sano</v>
      </c>
    </row>
    <row r="286" spans="1:3" x14ac:dyDescent="0.25">
      <c r="A286" t="str">
        <f t="shared" ca="1" si="12"/>
        <v>H</v>
      </c>
      <c r="B286">
        <f t="shared" ca="1" si="13"/>
        <v>17</v>
      </c>
      <c r="C286" t="str">
        <f t="shared" ca="1" si="14"/>
        <v>sano</v>
      </c>
    </row>
    <row r="287" spans="1:3" x14ac:dyDescent="0.25">
      <c r="A287" t="str">
        <f t="shared" ca="1" si="12"/>
        <v>H</v>
      </c>
      <c r="B287">
        <f t="shared" ca="1" si="13"/>
        <v>28</v>
      </c>
      <c r="C287" t="str">
        <f t="shared" ca="1" si="14"/>
        <v>sano</v>
      </c>
    </row>
    <row r="288" spans="1:3" x14ac:dyDescent="0.25">
      <c r="A288" t="str">
        <f t="shared" ca="1" si="12"/>
        <v>H</v>
      </c>
      <c r="B288">
        <f t="shared" ca="1" si="13"/>
        <v>63</v>
      </c>
      <c r="C288" t="str">
        <f t="shared" ca="1" si="14"/>
        <v>contagiado</v>
      </c>
    </row>
    <row r="289" spans="1:3" x14ac:dyDescent="0.25">
      <c r="A289" t="str">
        <f t="shared" ca="1" si="12"/>
        <v>M</v>
      </c>
      <c r="B289">
        <f t="shared" ca="1" si="13"/>
        <v>44</v>
      </c>
      <c r="C289" t="str">
        <f t="shared" ca="1" si="14"/>
        <v>contagiado</v>
      </c>
    </row>
    <row r="290" spans="1:3" x14ac:dyDescent="0.25">
      <c r="A290" t="str">
        <f t="shared" ca="1" si="12"/>
        <v>M</v>
      </c>
      <c r="B290">
        <f t="shared" ca="1" si="13"/>
        <v>39</v>
      </c>
      <c r="C290" t="str">
        <f t="shared" ca="1" si="14"/>
        <v>sano</v>
      </c>
    </row>
    <row r="291" spans="1:3" x14ac:dyDescent="0.25">
      <c r="A291" t="str">
        <f t="shared" ca="1" si="12"/>
        <v>H</v>
      </c>
      <c r="B291">
        <f t="shared" ca="1" si="13"/>
        <v>78</v>
      </c>
      <c r="C291" t="str">
        <f t="shared" ca="1" si="14"/>
        <v>contagiado</v>
      </c>
    </row>
    <row r="292" spans="1:3" x14ac:dyDescent="0.25">
      <c r="A292" t="str">
        <f t="shared" ca="1" si="12"/>
        <v>M</v>
      </c>
      <c r="B292">
        <f t="shared" ca="1" si="13"/>
        <v>67</v>
      </c>
      <c r="C292" t="str">
        <f t="shared" ca="1" si="14"/>
        <v>muerto</v>
      </c>
    </row>
    <row r="293" spans="1:3" x14ac:dyDescent="0.25">
      <c r="A293" t="str">
        <f t="shared" ca="1" si="12"/>
        <v>H</v>
      </c>
      <c r="B293">
        <f t="shared" ca="1" si="13"/>
        <v>77</v>
      </c>
      <c r="C293" t="str">
        <f t="shared" ca="1" si="14"/>
        <v>sano</v>
      </c>
    </row>
    <row r="294" spans="1:3" x14ac:dyDescent="0.25">
      <c r="A294" t="str">
        <f t="shared" ca="1" si="12"/>
        <v>M</v>
      </c>
      <c r="B294">
        <f t="shared" ca="1" si="13"/>
        <v>47</v>
      </c>
      <c r="C294" t="str">
        <f t="shared" ca="1" si="14"/>
        <v>enfermo</v>
      </c>
    </row>
    <row r="295" spans="1:3" x14ac:dyDescent="0.25">
      <c r="A295" t="str">
        <f t="shared" ca="1" si="12"/>
        <v>M</v>
      </c>
      <c r="B295">
        <f t="shared" ca="1" si="13"/>
        <v>62</v>
      </c>
      <c r="C295" t="str">
        <f t="shared" ca="1" si="14"/>
        <v>sano</v>
      </c>
    </row>
    <row r="296" spans="1:3" x14ac:dyDescent="0.25">
      <c r="A296" t="str">
        <f t="shared" ca="1" si="12"/>
        <v>M</v>
      </c>
      <c r="B296">
        <f t="shared" ca="1" si="13"/>
        <v>52</v>
      </c>
      <c r="C296" t="str">
        <f t="shared" ca="1" si="14"/>
        <v>muerto</v>
      </c>
    </row>
    <row r="297" spans="1:3" x14ac:dyDescent="0.25">
      <c r="A297" t="str">
        <f t="shared" ca="1" si="12"/>
        <v>H</v>
      </c>
      <c r="B297">
        <f t="shared" ca="1" si="13"/>
        <v>74</v>
      </c>
      <c r="C297" t="str">
        <f t="shared" ca="1" si="14"/>
        <v>sano</v>
      </c>
    </row>
    <row r="298" spans="1:3" x14ac:dyDescent="0.25">
      <c r="A298" t="str">
        <f t="shared" ca="1" si="12"/>
        <v>M</v>
      </c>
      <c r="B298">
        <f t="shared" ca="1" si="13"/>
        <v>30</v>
      </c>
      <c r="C298" t="str">
        <f t="shared" ca="1" si="14"/>
        <v>enfermo</v>
      </c>
    </row>
    <row r="299" spans="1:3" x14ac:dyDescent="0.25">
      <c r="A299" t="str">
        <f t="shared" ca="1" si="12"/>
        <v>M</v>
      </c>
      <c r="B299">
        <f t="shared" ca="1" si="13"/>
        <v>36</v>
      </c>
      <c r="C299" t="str">
        <f t="shared" ca="1" si="14"/>
        <v>sano</v>
      </c>
    </row>
    <row r="300" spans="1:3" x14ac:dyDescent="0.25">
      <c r="A300" t="str">
        <f t="shared" ca="1" si="12"/>
        <v>M</v>
      </c>
      <c r="B300">
        <f t="shared" ca="1" si="13"/>
        <v>47</v>
      </c>
      <c r="C300" t="str">
        <f t="shared" ca="1" si="14"/>
        <v>sano</v>
      </c>
    </row>
    <row r="301" spans="1:3" x14ac:dyDescent="0.25">
      <c r="A301" t="str">
        <f t="shared" ca="1" si="12"/>
        <v>M</v>
      </c>
      <c r="B301">
        <f t="shared" ca="1" si="13"/>
        <v>49</v>
      </c>
      <c r="C301" t="str">
        <f t="shared" ca="1" si="14"/>
        <v>enfermo</v>
      </c>
    </row>
    <row r="302" spans="1:3" x14ac:dyDescent="0.25">
      <c r="A302" t="str">
        <f t="shared" ca="1" si="12"/>
        <v>M</v>
      </c>
      <c r="B302">
        <f t="shared" ca="1" si="13"/>
        <v>42</v>
      </c>
      <c r="C302" t="str">
        <f t="shared" ca="1" si="14"/>
        <v>enfermo</v>
      </c>
    </row>
    <row r="303" spans="1:3" x14ac:dyDescent="0.25">
      <c r="A303" t="str">
        <f t="shared" ca="1" si="12"/>
        <v>M</v>
      </c>
      <c r="B303">
        <f t="shared" ca="1" si="13"/>
        <v>38</v>
      </c>
      <c r="C303" t="str">
        <f t="shared" ca="1" si="14"/>
        <v>sano</v>
      </c>
    </row>
    <row r="304" spans="1:3" x14ac:dyDescent="0.25">
      <c r="A304" t="str">
        <f t="shared" ca="1" si="12"/>
        <v>H</v>
      </c>
      <c r="B304">
        <f t="shared" ca="1" si="13"/>
        <v>66</v>
      </c>
      <c r="C304" t="str">
        <f t="shared" ca="1" si="14"/>
        <v>sano</v>
      </c>
    </row>
    <row r="305" spans="1:3" x14ac:dyDescent="0.25">
      <c r="A305" t="str">
        <f t="shared" ca="1" si="12"/>
        <v>H</v>
      </c>
      <c r="B305">
        <f t="shared" ca="1" si="13"/>
        <v>21</v>
      </c>
      <c r="C305" t="str">
        <f t="shared" ca="1" si="14"/>
        <v>muerto</v>
      </c>
    </row>
    <row r="306" spans="1:3" x14ac:dyDescent="0.25">
      <c r="A306" t="str">
        <f t="shared" ca="1" si="12"/>
        <v>M</v>
      </c>
      <c r="B306">
        <f t="shared" ca="1" si="13"/>
        <v>76</v>
      </c>
      <c r="C306" t="str">
        <f t="shared" ca="1" si="14"/>
        <v>muerto</v>
      </c>
    </row>
    <row r="307" spans="1:3" x14ac:dyDescent="0.25">
      <c r="A307" t="str">
        <f t="shared" ca="1" si="12"/>
        <v>M</v>
      </c>
      <c r="B307">
        <f t="shared" ca="1" si="13"/>
        <v>57</v>
      </c>
      <c r="C307" t="str">
        <f t="shared" ca="1" si="14"/>
        <v>sano</v>
      </c>
    </row>
    <row r="308" spans="1:3" x14ac:dyDescent="0.25">
      <c r="A308" t="str">
        <f t="shared" ca="1" si="12"/>
        <v>M</v>
      </c>
      <c r="B308">
        <f t="shared" ca="1" si="13"/>
        <v>38</v>
      </c>
      <c r="C308" t="str">
        <f t="shared" ca="1" si="14"/>
        <v>contagiado</v>
      </c>
    </row>
    <row r="309" spans="1:3" x14ac:dyDescent="0.25">
      <c r="A309" t="str">
        <f t="shared" ca="1" si="12"/>
        <v>M</v>
      </c>
      <c r="B309">
        <f t="shared" ca="1" si="13"/>
        <v>49</v>
      </c>
      <c r="C309" t="str">
        <f t="shared" ca="1" si="14"/>
        <v>enfermo</v>
      </c>
    </row>
    <row r="310" spans="1:3" x14ac:dyDescent="0.25">
      <c r="A310" t="str">
        <f t="shared" ca="1" si="12"/>
        <v>H</v>
      </c>
      <c r="B310">
        <f t="shared" ca="1" si="13"/>
        <v>81</v>
      </c>
      <c r="C310" t="str">
        <f t="shared" ca="1" si="14"/>
        <v>sano</v>
      </c>
    </row>
    <row r="311" spans="1:3" x14ac:dyDescent="0.25">
      <c r="A311" t="str">
        <f t="shared" ca="1" si="12"/>
        <v>M</v>
      </c>
      <c r="B311">
        <f t="shared" ca="1" si="13"/>
        <v>53</v>
      </c>
      <c r="C311" t="str">
        <f t="shared" ca="1" si="14"/>
        <v>sano</v>
      </c>
    </row>
    <row r="312" spans="1:3" x14ac:dyDescent="0.25">
      <c r="A312" t="str">
        <f t="shared" ca="1" si="12"/>
        <v>M</v>
      </c>
      <c r="B312">
        <f t="shared" ca="1" si="13"/>
        <v>66</v>
      </c>
      <c r="C312" t="str">
        <f t="shared" ca="1" si="14"/>
        <v>enfermo</v>
      </c>
    </row>
    <row r="313" spans="1:3" x14ac:dyDescent="0.25">
      <c r="A313" t="str">
        <f t="shared" ca="1" si="12"/>
        <v>M</v>
      </c>
      <c r="B313">
        <f t="shared" ca="1" si="13"/>
        <v>16</v>
      </c>
      <c r="C313" t="str">
        <f t="shared" ca="1" si="14"/>
        <v>contagiado</v>
      </c>
    </row>
    <row r="314" spans="1:3" x14ac:dyDescent="0.25">
      <c r="A314" t="str">
        <f t="shared" ca="1" si="12"/>
        <v>M</v>
      </c>
      <c r="B314">
        <f t="shared" ca="1" si="13"/>
        <v>28</v>
      </c>
      <c r="C314" t="str">
        <f t="shared" ca="1" si="14"/>
        <v>enfermo</v>
      </c>
    </row>
    <row r="315" spans="1:3" x14ac:dyDescent="0.25">
      <c r="A315" t="str">
        <f t="shared" ca="1" si="12"/>
        <v>H</v>
      </c>
      <c r="B315">
        <f t="shared" ca="1" si="13"/>
        <v>48</v>
      </c>
      <c r="C315" t="str">
        <f t="shared" ca="1" si="14"/>
        <v>sano</v>
      </c>
    </row>
    <row r="316" spans="1:3" x14ac:dyDescent="0.25">
      <c r="A316" t="str">
        <f t="shared" ca="1" si="12"/>
        <v>M</v>
      </c>
      <c r="B316">
        <f t="shared" ca="1" si="13"/>
        <v>82</v>
      </c>
      <c r="C316" t="str">
        <f t="shared" ca="1" si="14"/>
        <v>sano</v>
      </c>
    </row>
    <row r="317" spans="1:3" x14ac:dyDescent="0.25">
      <c r="A317" t="str">
        <f t="shared" ca="1" si="12"/>
        <v>H</v>
      </c>
      <c r="B317">
        <f t="shared" ca="1" si="13"/>
        <v>80</v>
      </c>
      <c r="C317" t="str">
        <f t="shared" ca="1" si="14"/>
        <v>sano</v>
      </c>
    </row>
    <row r="318" spans="1:3" x14ac:dyDescent="0.25">
      <c r="A318" t="str">
        <f t="shared" ca="1" si="12"/>
        <v>M</v>
      </c>
      <c r="B318">
        <f t="shared" ca="1" si="13"/>
        <v>55</v>
      </c>
      <c r="C318" t="str">
        <f t="shared" ca="1" si="14"/>
        <v>muerto</v>
      </c>
    </row>
    <row r="319" spans="1:3" x14ac:dyDescent="0.25">
      <c r="A319" t="str">
        <f t="shared" ca="1" si="12"/>
        <v>M</v>
      </c>
      <c r="B319">
        <f t="shared" ca="1" si="13"/>
        <v>82</v>
      </c>
      <c r="C319" t="str">
        <f t="shared" ca="1" si="14"/>
        <v>sano</v>
      </c>
    </row>
    <row r="320" spans="1:3" x14ac:dyDescent="0.25">
      <c r="A320" t="str">
        <f t="shared" ca="1" si="12"/>
        <v>M</v>
      </c>
      <c r="B320">
        <f t="shared" ca="1" si="13"/>
        <v>43</v>
      </c>
      <c r="C320" t="str">
        <f t="shared" ca="1" si="14"/>
        <v>enfermo</v>
      </c>
    </row>
    <row r="321" spans="1:3" x14ac:dyDescent="0.25">
      <c r="A321" t="str">
        <f t="shared" ca="1" si="12"/>
        <v>M</v>
      </c>
      <c r="B321">
        <f t="shared" ca="1" si="13"/>
        <v>51</v>
      </c>
      <c r="C321" t="str">
        <f t="shared" ca="1" si="14"/>
        <v>sano</v>
      </c>
    </row>
    <row r="322" spans="1:3" x14ac:dyDescent="0.25">
      <c r="A322" t="str">
        <f t="shared" ca="1" si="12"/>
        <v>M</v>
      </c>
      <c r="B322">
        <f t="shared" ca="1" si="13"/>
        <v>57</v>
      </c>
      <c r="C322" t="str">
        <f t="shared" ca="1" si="14"/>
        <v>sano</v>
      </c>
    </row>
    <row r="323" spans="1:3" x14ac:dyDescent="0.25">
      <c r="A323" t="str">
        <f t="shared" ref="A323:A350" ca="1" si="15">INDEX($J$3:$J$4,RANDBETWEEN(1,2))</f>
        <v>M</v>
      </c>
      <c r="B323">
        <f t="shared" ref="B323:B350" ca="1" si="16">RANDBETWEEN(15,85)</f>
        <v>45</v>
      </c>
      <c r="C323" t="str">
        <f t="shared" ref="C323:C350" ca="1" si="17">INDEX($J$6:$J$10,RANDBETWEEN(1,5))</f>
        <v>enfermo</v>
      </c>
    </row>
    <row r="324" spans="1:3" x14ac:dyDescent="0.25">
      <c r="A324" t="str">
        <f t="shared" ca="1" si="15"/>
        <v>M</v>
      </c>
      <c r="B324">
        <f t="shared" ca="1" si="16"/>
        <v>77</v>
      </c>
      <c r="C324" t="str">
        <f t="shared" ca="1" si="17"/>
        <v>muerto</v>
      </c>
    </row>
    <row r="325" spans="1:3" x14ac:dyDescent="0.25">
      <c r="A325" t="str">
        <f t="shared" ca="1" si="15"/>
        <v>M</v>
      </c>
      <c r="B325">
        <f t="shared" ca="1" si="16"/>
        <v>31</v>
      </c>
      <c r="C325" t="str">
        <f t="shared" ca="1" si="17"/>
        <v>sano</v>
      </c>
    </row>
    <row r="326" spans="1:3" x14ac:dyDescent="0.25">
      <c r="A326" t="str">
        <f t="shared" ca="1" si="15"/>
        <v>H</v>
      </c>
      <c r="B326">
        <f t="shared" ca="1" si="16"/>
        <v>60</v>
      </c>
      <c r="C326" t="str">
        <f t="shared" ca="1" si="17"/>
        <v>sano</v>
      </c>
    </row>
    <row r="327" spans="1:3" x14ac:dyDescent="0.25">
      <c r="A327" t="str">
        <f t="shared" ca="1" si="15"/>
        <v>H</v>
      </c>
      <c r="B327">
        <f t="shared" ca="1" si="16"/>
        <v>60</v>
      </c>
      <c r="C327" t="str">
        <f t="shared" ca="1" si="17"/>
        <v>enfermo</v>
      </c>
    </row>
    <row r="328" spans="1:3" x14ac:dyDescent="0.25">
      <c r="A328" t="str">
        <f t="shared" ca="1" si="15"/>
        <v>M</v>
      </c>
      <c r="B328">
        <f t="shared" ca="1" si="16"/>
        <v>44</v>
      </c>
      <c r="C328" t="str">
        <f t="shared" ca="1" si="17"/>
        <v>sano</v>
      </c>
    </row>
    <row r="329" spans="1:3" x14ac:dyDescent="0.25">
      <c r="A329" t="str">
        <f t="shared" ca="1" si="15"/>
        <v>H</v>
      </c>
      <c r="B329">
        <f t="shared" ca="1" si="16"/>
        <v>62</v>
      </c>
      <c r="C329" t="str">
        <f t="shared" ca="1" si="17"/>
        <v>muerto</v>
      </c>
    </row>
    <row r="330" spans="1:3" x14ac:dyDescent="0.25">
      <c r="A330" t="str">
        <f t="shared" ca="1" si="15"/>
        <v>M</v>
      </c>
      <c r="B330">
        <f t="shared" ca="1" si="16"/>
        <v>23</v>
      </c>
      <c r="C330" t="str">
        <f t="shared" ca="1" si="17"/>
        <v>enfermo</v>
      </c>
    </row>
    <row r="331" spans="1:3" x14ac:dyDescent="0.25">
      <c r="A331" t="str">
        <f t="shared" ca="1" si="15"/>
        <v>H</v>
      </c>
      <c r="B331">
        <f t="shared" ca="1" si="16"/>
        <v>63</v>
      </c>
      <c r="C331" t="str">
        <f t="shared" ca="1" si="17"/>
        <v>enfermo</v>
      </c>
    </row>
    <row r="332" spans="1:3" x14ac:dyDescent="0.25">
      <c r="A332" t="str">
        <f t="shared" ca="1" si="15"/>
        <v>M</v>
      </c>
      <c r="B332">
        <f t="shared" ca="1" si="16"/>
        <v>41</v>
      </c>
      <c r="C332" t="str">
        <f t="shared" ca="1" si="17"/>
        <v>sano</v>
      </c>
    </row>
    <row r="333" spans="1:3" x14ac:dyDescent="0.25">
      <c r="A333" t="str">
        <f t="shared" ca="1" si="15"/>
        <v>H</v>
      </c>
      <c r="B333">
        <f t="shared" ca="1" si="16"/>
        <v>66</v>
      </c>
      <c r="C333" t="str">
        <f t="shared" ca="1" si="17"/>
        <v>sano</v>
      </c>
    </row>
    <row r="334" spans="1:3" x14ac:dyDescent="0.25">
      <c r="A334" t="str">
        <f t="shared" ca="1" si="15"/>
        <v>M</v>
      </c>
      <c r="B334">
        <f t="shared" ca="1" si="16"/>
        <v>16</v>
      </c>
      <c r="C334" t="str">
        <f t="shared" ca="1" si="17"/>
        <v>enfermo</v>
      </c>
    </row>
    <row r="335" spans="1:3" x14ac:dyDescent="0.25">
      <c r="A335" t="str">
        <f t="shared" ca="1" si="15"/>
        <v>M</v>
      </c>
      <c r="B335">
        <f t="shared" ca="1" si="16"/>
        <v>34</v>
      </c>
      <c r="C335" t="str">
        <f t="shared" ca="1" si="17"/>
        <v>sano</v>
      </c>
    </row>
    <row r="336" spans="1:3" x14ac:dyDescent="0.25">
      <c r="A336" t="str">
        <f t="shared" ca="1" si="15"/>
        <v>M</v>
      </c>
      <c r="B336">
        <f t="shared" ca="1" si="16"/>
        <v>34</v>
      </c>
      <c r="C336" t="str">
        <f t="shared" ca="1" si="17"/>
        <v>enfermo</v>
      </c>
    </row>
    <row r="337" spans="1:3" x14ac:dyDescent="0.25">
      <c r="A337" t="str">
        <f t="shared" ca="1" si="15"/>
        <v>M</v>
      </c>
      <c r="B337">
        <f t="shared" ca="1" si="16"/>
        <v>46</v>
      </c>
      <c r="C337" t="str">
        <f t="shared" ca="1" si="17"/>
        <v>enfermo</v>
      </c>
    </row>
    <row r="338" spans="1:3" x14ac:dyDescent="0.25">
      <c r="A338" t="str">
        <f t="shared" ca="1" si="15"/>
        <v>M</v>
      </c>
      <c r="B338">
        <f t="shared" ca="1" si="16"/>
        <v>19</v>
      </c>
      <c r="C338" t="str">
        <f t="shared" ca="1" si="17"/>
        <v>sano</v>
      </c>
    </row>
    <row r="339" spans="1:3" x14ac:dyDescent="0.25">
      <c r="A339" t="str">
        <f t="shared" ca="1" si="15"/>
        <v>H</v>
      </c>
      <c r="B339">
        <f t="shared" ca="1" si="16"/>
        <v>54</v>
      </c>
      <c r="C339" t="str">
        <f t="shared" ca="1" si="17"/>
        <v>sano</v>
      </c>
    </row>
    <row r="340" spans="1:3" x14ac:dyDescent="0.25">
      <c r="A340" t="str">
        <f t="shared" ca="1" si="15"/>
        <v>H</v>
      </c>
      <c r="B340">
        <f t="shared" ca="1" si="16"/>
        <v>34</v>
      </c>
      <c r="C340" t="str">
        <f t="shared" ca="1" si="17"/>
        <v>enfermo</v>
      </c>
    </row>
    <row r="341" spans="1:3" x14ac:dyDescent="0.25">
      <c r="A341" t="str">
        <f t="shared" ca="1" si="15"/>
        <v>H</v>
      </c>
      <c r="B341">
        <f t="shared" ca="1" si="16"/>
        <v>26</v>
      </c>
      <c r="C341" t="str">
        <f t="shared" ca="1" si="17"/>
        <v>sano</v>
      </c>
    </row>
    <row r="342" spans="1:3" x14ac:dyDescent="0.25">
      <c r="A342" t="str">
        <f t="shared" ca="1" si="15"/>
        <v>M</v>
      </c>
      <c r="B342">
        <f t="shared" ca="1" si="16"/>
        <v>54</v>
      </c>
      <c r="C342" t="str">
        <f t="shared" ca="1" si="17"/>
        <v>enfermo</v>
      </c>
    </row>
    <row r="343" spans="1:3" x14ac:dyDescent="0.25">
      <c r="A343" t="str">
        <f t="shared" ca="1" si="15"/>
        <v>H</v>
      </c>
      <c r="B343">
        <f t="shared" ca="1" si="16"/>
        <v>22</v>
      </c>
      <c r="C343" t="str">
        <f t="shared" ca="1" si="17"/>
        <v>enfermo</v>
      </c>
    </row>
    <row r="344" spans="1:3" x14ac:dyDescent="0.25">
      <c r="A344" t="str">
        <f t="shared" ca="1" si="15"/>
        <v>M</v>
      </c>
      <c r="B344">
        <f t="shared" ca="1" si="16"/>
        <v>24</v>
      </c>
      <c r="C344" t="str">
        <f t="shared" ca="1" si="17"/>
        <v>sano</v>
      </c>
    </row>
    <row r="345" spans="1:3" x14ac:dyDescent="0.25">
      <c r="A345" t="str">
        <f t="shared" ca="1" si="15"/>
        <v>M</v>
      </c>
      <c r="B345">
        <f t="shared" ca="1" si="16"/>
        <v>16</v>
      </c>
      <c r="C345" t="str">
        <f t="shared" ca="1" si="17"/>
        <v>sano</v>
      </c>
    </row>
    <row r="346" spans="1:3" x14ac:dyDescent="0.25">
      <c r="A346" t="str">
        <f t="shared" ca="1" si="15"/>
        <v>M</v>
      </c>
      <c r="B346">
        <f t="shared" ca="1" si="16"/>
        <v>48</v>
      </c>
      <c r="C346" t="str">
        <f t="shared" ca="1" si="17"/>
        <v>contagiado</v>
      </c>
    </row>
    <row r="347" spans="1:3" x14ac:dyDescent="0.25">
      <c r="A347" t="str">
        <f t="shared" ca="1" si="15"/>
        <v>H</v>
      </c>
      <c r="B347">
        <f t="shared" ca="1" si="16"/>
        <v>20</v>
      </c>
      <c r="C347" t="str">
        <f t="shared" ca="1" si="17"/>
        <v>sano</v>
      </c>
    </row>
    <row r="348" spans="1:3" x14ac:dyDescent="0.25">
      <c r="A348" t="str">
        <f t="shared" ca="1" si="15"/>
        <v>H</v>
      </c>
      <c r="B348">
        <f t="shared" ca="1" si="16"/>
        <v>81</v>
      </c>
      <c r="C348" t="str">
        <f t="shared" ca="1" si="17"/>
        <v>muerto</v>
      </c>
    </row>
    <row r="349" spans="1:3" x14ac:dyDescent="0.25">
      <c r="A349" t="str">
        <f t="shared" ca="1" si="15"/>
        <v>M</v>
      </c>
      <c r="B349">
        <f t="shared" ca="1" si="16"/>
        <v>41</v>
      </c>
      <c r="C349" t="str">
        <f t="shared" ca="1" si="17"/>
        <v>sano</v>
      </c>
    </row>
    <row r="350" spans="1:3" x14ac:dyDescent="0.25">
      <c r="A350" t="str">
        <f t="shared" ca="1" si="15"/>
        <v>H</v>
      </c>
      <c r="B350">
        <f t="shared" ca="1" si="16"/>
        <v>41</v>
      </c>
      <c r="C350" t="str">
        <f t="shared" ca="1" si="17"/>
        <v>contagiado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DA9D-7AB9-4B64-8372-160943F44340}">
  <dimension ref="A1:H53"/>
  <sheetViews>
    <sheetView zoomScale="115" zoomScaleNormal="115" workbookViewId="0"/>
  </sheetViews>
  <sheetFormatPr baseColWidth="10" defaultRowHeight="15" x14ac:dyDescent="0.25"/>
  <cols>
    <col min="1" max="1" width="15.85546875" customWidth="1"/>
    <col min="5" max="5" width="8.7109375" customWidth="1"/>
  </cols>
  <sheetData>
    <row r="1" spans="1:8" x14ac:dyDescent="0.25">
      <c r="A1" s="13" t="s">
        <v>109</v>
      </c>
      <c r="B1">
        <v>31239</v>
      </c>
      <c r="C1" t="s">
        <v>179</v>
      </c>
      <c r="F1" t="s">
        <v>112</v>
      </c>
      <c r="G1" t="s">
        <v>110</v>
      </c>
      <c r="H1" t="s">
        <v>111</v>
      </c>
    </row>
    <row r="2" spans="1:8" x14ac:dyDescent="0.25">
      <c r="A2" t="s">
        <v>110</v>
      </c>
      <c r="B2" t="str">
        <f>VLOOKUP($B$1,$F$2:$H$53,2)</f>
        <v>Pamplona</v>
      </c>
      <c r="F2">
        <v>1000</v>
      </c>
      <c r="G2" t="s">
        <v>114</v>
      </c>
      <c r="H2" t="s">
        <v>170</v>
      </c>
    </row>
    <row r="3" spans="1:8" x14ac:dyDescent="0.25">
      <c r="A3" t="s">
        <v>111</v>
      </c>
      <c r="B3" t="str">
        <f>VLOOKUP($B$1,$F$2:$H$53,3)</f>
        <v>Navarra</v>
      </c>
      <c r="F3">
        <v>2000</v>
      </c>
      <c r="G3" t="s">
        <v>115</v>
      </c>
      <c r="H3" t="s">
        <v>171</v>
      </c>
    </row>
    <row r="4" spans="1:8" x14ac:dyDescent="0.25">
      <c r="F4">
        <v>3000</v>
      </c>
      <c r="G4" t="s">
        <v>116</v>
      </c>
      <c r="H4" t="s">
        <v>167</v>
      </c>
    </row>
    <row r="5" spans="1:8" x14ac:dyDescent="0.25">
      <c r="F5">
        <v>4000</v>
      </c>
      <c r="G5" t="s">
        <v>117</v>
      </c>
      <c r="H5" t="s">
        <v>172</v>
      </c>
    </row>
    <row r="6" spans="1:8" x14ac:dyDescent="0.25">
      <c r="F6">
        <v>5000</v>
      </c>
      <c r="G6" t="s">
        <v>118</v>
      </c>
      <c r="H6" t="s">
        <v>163</v>
      </c>
    </row>
    <row r="7" spans="1:8" x14ac:dyDescent="0.25">
      <c r="F7">
        <v>6000</v>
      </c>
      <c r="G7" t="s">
        <v>119</v>
      </c>
      <c r="H7" t="s">
        <v>173</v>
      </c>
    </row>
    <row r="8" spans="1:8" x14ac:dyDescent="0.25">
      <c r="F8">
        <v>7000</v>
      </c>
      <c r="G8" t="s">
        <v>164</v>
      </c>
      <c r="H8" t="s">
        <v>165</v>
      </c>
    </row>
    <row r="9" spans="1:8" x14ac:dyDescent="0.25">
      <c r="F9">
        <v>8000</v>
      </c>
      <c r="G9" t="s">
        <v>120</v>
      </c>
      <c r="H9" t="s">
        <v>28</v>
      </c>
    </row>
    <row r="10" spans="1:8" x14ac:dyDescent="0.25">
      <c r="F10">
        <v>9000</v>
      </c>
      <c r="G10" t="s">
        <v>121</v>
      </c>
      <c r="H10" t="s">
        <v>163</v>
      </c>
    </row>
    <row r="11" spans="1:8" x14ac:dyDescent="0.25">
      <c r="F11">
        <v>10000</v>
      </c>
      <c r="G11" t="s">
        <v>122</v>
      </c>
      <c r="H11" t="s">
        <v>173</v>
      </c>
    </row>
    <row r="12" spans="1:8" x14ac:dyDescent="0.25">
      <c r="F12">
        <v>11000</v>
      </c>
      <c r="G12" t="s">
        <v>123</v>
      </c>
      <c r="H12" t="s">
        <v>172</v>
      </c>
    </row>
    <row r="13" spans="1:8" x14ac:dyDescent="0.25">
      <c r="F13">
        <v>12000</v>
      </c>
      <c r="G13" t="s">
        <v>124</v>
      </c>
      <c r="H13" t="s">
        <v>167</v>
      </c>
    </row>
    <row r="14" spans="1:8" x14ac:dyDescent="0.25">
      <c r="F14">
        <v>13000</v>
      </c>
      <c r="G14" t="s">
        <v>166</v>
      </c>
      <c r="H14" t="s">
        <v>171</v>
      </c>
    </row>
    <row r="15" spans="1:8" x14ac:dyDescent="0.25">
      <c r="F15">
        <v>14000</v>
      </c>
      <c r="G15" t="s">
        <v>125</v>
      </c>
      <c r="H15" t="s">
        <v>172</v>
      </c>
    </row>
    <row r="16" spans="1:8" x14ac:dyDescent="0.25">
      <c r="F16">
        <v>15000</v>
      </c>
      <c r="G16" t="s">
        <v>126</v>
      </c>
      <c r="H16" t="s">
        <v>160</v>
      </c>
    </row>
    <row r="17" spans="6:8" x14ac:dyDescent="0.25">
      <c r="F17">
        <v>16000</v>
      </c>
      <c r="G17" t="s">
        <v>127</v>
      </c>
      <c r="H17" t="s">
        <v>171</v>
      </c>
    </row>
    <row r="18" spans="6:8" x14ac:dyDescent="0.25">
      <c r="F18">
        <v>17000</v>
      </c>
      <c r="G18" t="s">
        <v>128</v>
      </c>
      <c r="H18" t="s">
        <v>28</v>
      </c>
    </row>
    <row r="19" spans="6:8" x14ac:dyDescent="0.25">
      <c r="F19">
        <v>18000</v>
      </c>
      <c r="G19" t="s">
        <v>129</v>
      </c>
      <c r="H19" t="s">
        <v>172</v>
      </c>
    </row>
    <row r="20" spans="6:8" x14ac:dyDescent="0.25">
      <c r="F20">
        <v>19000</v>
      </c>
      <c r="G20" t="s">
        <v>130</v>
      </c>
      <c r="H20" t="s">
        <v>171</v>
      </c>
    </row>
    <row r="21" spans="6:8" x14ac:dyDescent="0.25">
      <c r="F21">
        <v>20000</v>
      </c>
      <c r="G21" t="s">
        <v>131</v>
      </c>
      <c r="H21" t="s">
        <v>170</v>
      </c>
    </row>
    <row r="22" spans="6:8" x14ac:dyDescent="0.25">
      <c r="F22">
        <v>21000</v>
      </c>
      <c r="G22" t="s">
        <v>132</v>
      </c>
      <c r="H22" t="s">
        <v>172</v>
      </c>
    </row>
    <row r="23" spans="6:8" x14ac:dyDescent="0.25">
      <c r="F23">
        <v>22000</v>
      </c>
      <c r="G23" t="s">
        <v>133</v>
      </c>
      <c r="H23" t="s">
        <v>26</v>
      </c>
    </row>
    <row r="24" spans="6:8" x14ac:dyDescent="0.25">
      <c r="F24">
        <v>23000</v>
      </c>
      <c r="G24" t="s">
        <v>134</v>
      </c>
      <c r="H24" t="s">
        <v>172</v>
      </c>
    </row>
    <row r="25" spans="6:8" x14ac:dyDescent="0.25">
      <c r="F25">
        <v>24000</v>
      </c>
      <c r="G25" t="s">
        <v>135</v>
      </c>
      <c r="H25" t="s">
        <v>163</v>
      </c>
    </row>
    <row r="26" spans="6:8" x14ac:dyDescent="0.25">
      <c r="F26">
        <v>25000</v>
      </c>
      <c r="G26" t="s">
        <v>136</v>
      </c>
      <c r="H26" t="s">
        <v>28</v>
      </c>
    </row>
    <row r="27" spans="6:8" x14ac:dyDescent="0.25">
      <c r="F27">
        <v>26000</v>
      </c>
      <c r="G27" t="s">
        <v>174</v>
      </c>
      <c r="H27" t="s">
        <v>162</v>
      </c>
    </row>
    <row r="28" spans="6:8" x14ac:dyDescent="0.25">
      <c r="F28">
        <v>27000</v>
      </c>
      <c r="G28" t="s">
        <v>137</v>
      </c>
      <c r="H28" t="s">
        <v>160</v>
      </c>
    </row>
    <row r="29" spans="6:8" x14ac:dyDescent="0.25">
      <c r="F29">
        <v>28000</v>
      </c>
      <c r="G29" t="s">
        <v>138</v>
      </c>
      <c r="H29" t="s">
        <v>169</v>
      </c>
    </row>
    <row r="30" spans="6:8" x14ac:dyDescent="0.25">
      <c r="F30">
        <v>29000</v>
      </c>
      <c r="G30" t="s">
        <v>139</v>
      </c>
      <c r="H30" t="s">
        <v>172</v>
      </c>
    </row>
    <row r="31" spans="6:8" x14ac:dyDescent="0.25">
      <c r="F31">
        <v>30000</v>
      </c>
      <c r="G31" t="s">
        <v>140</v>
      </c>
      <c r="H31" t="s">
        <v>168</v>
      </c>
    </row>
    <row r="32" spans="6:8" x14ac:dyDescent="0.25">
      <c r="F32">
        <v>31000</v>
      </c>
      <c r="G32" t="s">
        <v>236</v>
      </c>
      <c r="H32" t="s">
        <v>141</v>
      </c>
    </row>
    <row r="33" spans="6:8" x14ac:dyDescent="0.25">
      <c r="F33">
        <v>32000</v>
      </c>
      <c r="G33" t="s">
        <v>142</v>
      </c>
      <c r="H33" t="s">
        <v>160</v>
      </c>
    </row>
    <row r="34" spans="6:8" x14ac:dyDescent="0.25">
      <c r="F34">
        <v>33000</v>
      </c>
      <c r="G34" t="s">
        <v>161</v>
      </c>
      <c r="H34" t="s">
        <v>143</v>
      </c>
    </row>
    <row r="35" spans="6:8" x14ac:dyDescent="0.25">
      <c r="F35">
        <v>34000</v>
      </c>
      <c r="G35" t="s">
        <v>144</v>
      </c>
      <c r="H35" t="s">
        <v>171</v>
      </c>
    </row>
    <row r="36" spans="6:8" x14ac:dyDescent="0.25">
      <c r="F36">
        <v>35000</v>
      </c>
      <c r="G36" t="s">
        <v>159</v>
      </c>
      <c r="H36" t="s">
        <v>175</v>
      </c>
    </row>
    <row r="37" spans="6:8" x14ac:dyDescent="0.25">
      <c r="F37">
        <v>36000</v>
      </c>
      <c r="G37" t="s">
        <v>145</v>
      </c>
      <c r="H37" t="s">
        <v>160</v>
      </c>
    </row>
    <row r="38" spans="6:8" x14ac:dyDescent="0.25">
      <c r="F38">
        <v>37000</v>
      </c>
      <c r="G38" t="s">
        <v>146</v>
      </c>
      <c r="H38" t="s">
        <v>163</v>
      </c>
    </row>
    <row r="39" spans="6:8" x14ac:dyDescent="0.25">
      <c r="F39">
        <v>38000</v>
      </c>
      <c r="G39" t="s">
        <v>177</v>
      </c>
      <c r="H39" t="s">
        <v>175</v>
      </c>
    </row>
    <row r="40" spans="6:8" x14ac:dyDescent="0.25">
      <c r="F40">
        <v>39000</v>
      </c>
      <c r="G40" t="s">
        <v>176</v>
      </c>
      <c r="H40" t="s">
        <v>147</v>
      </c>
    </row>
    <row r="41" spans="6:8" x14ac:dyDescent="0.25">
      <c r="F41">
        <v>40000</v>
      </c>
      <c r="G41" t="s">
        <v>148</v>
      </c>
      <c r="H41" t="s">
        <v>163</v>
      </c>
    </row>
    <row r="42" spans="6:8" x14ac:dyDescent="0.25">
      <c r="F42">
        <v>41000</v>
      </c>
      <c r="G42" t="s">
        <v>149</v>
      </c>
      <c r="H42" t="s">
        <v>172</v>
      </c>
    </row>
    <row r="43" spans="6:8" x14ac:dyDescent="0.25">
      <c r="F43">
        <v>42000</v>
      </c>
      <c r="G43" t="s">
        <v>150</v>
      </c>
      <c r="H43" t="s">
        <v>163</v>
      </c>
    </row>
    <row r="44" spans="6:8" x14ac:dyDescent="0.25">
      <c r="F44">
        <v>43000</v>
      </c>
      <c r="G44" t="s">
        <v>151</v>
      </c>
      <c r="H44" t="s">
        <v>28</v>
      </c>
    </row>
    <row r="45" spans="6:8" x14ac:dyDescent="0.25">
      <c r="F45">
        <v>44000</v>
      </c>
      <c r="G45" t="s">
        <v>152</v>
      </c>
      <c r="H45" t="s">
        <v>26</v>
      </c>
    </row>
    <row r="46" spans="6:8" x14ac:dyDescent="0.25">
      <c r="F46">
        <v>45000</v>
      </c>
      <c r="G46" t="s">
        <v>153</v>
      </c>
      <c r="H46" t="s">
        <v>171</v>
      </c>
    </row>
    <row r="47" spans="6:8" x14ac:dyDescent="0.25">
      <c r="F47">
        <v>46000</v>
      </c>
      <c r="G47" t="s">
        <v>154</v>
      </c>
      <c r="H47" t="s">
        <v>167</v>
      </c>
    </row>
    <row r="48" spans="6:8" x14ac:dyDescent="0.25">
      <c r="F48">
        <v>47000</v>
      </c>
      <c r="G48" t="s">
        <v>155</v>
      </c>
      <c r="H48" t="s">
        <v>163</v>
      </c>
    </row>
    <row r="49" spans="6:8" x14ac:dyDescent="0.25">
      <c r="F49">
        <v>48000</v>
      </c>
      <c r="G49" t="s">
        <v>156</v>
      </c>
      <c r="H49" t="s">
        <v>170</v>
      </c>
    </row>
    <row r="50" spans="6:8" x14ac:dyDescent="0.25">
      <c r="F50">
        <v>49000</v>
      </c>
      <c r="G50" t="s">
        <v>157</v>
      </c>
      <c r="H50" t="s">
        <v>163</v>
      </c>
    </row>
    <row r="51" spans="6:8" x14ac:dyDescent="0.25">
      <c r="F51">
        <v>50000</v>
      </c>
      <c r="G51" t="s">
        <v>158</v>
      </c>
      <c r="H51" t="s">
        <v>26</v>
      </c>
    </row>
    <row r="52" spans="6:8" x14ac:dyDescent="0.25">
      <c r="F52">
        <v>51000</v>
      </c>
      <c r="G52" t="s">
        <v>113</v>
      </c>
      <c r="H52" t="s">
        <v>113</v>
      </c>
    </row>
    <row r="53" spans="6:8" x14ac:dyDescent="0.25">
      <c r="F53">
        <v>52000</v>
      </c>
      <c r="G53" t="s">
        <v>178</v>
      </c>
      <c r="H53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zoomScale="175" zoomScaleNormal="175" workbookViewId="0">
      <selection activeCell="C14" sqref="C14"/>
    </sheetView>
  </sheetViews>
  <sheetFormatPr baseColWidth="10" defaultColWidth="9.140625" defaultRowHeight="15" x14ac:dyDescent="0.25"/>
  <sheetData>
    <row r="1" spans="1:4" x14ac:dyDescent="0.25">
      <c r="A1" t="s">
        <v>24</v>
      </c>
      <c r="B1" t="s">
        <v>25</v>
      </c>
      <c r="D1" t="s">
        <v>85</v>
      </c>
    </row>
    <row r="2" spans="1:4" x14ac:dyDescent="0.25">
      <c r="A2" t="s">
        <v>26</v>
      </c>
      <c r="B2" s="14">
        <v>12</v>
      </c>
      <c r="C2" s="15">
        <f t="shared" ref="C2:C6" si="0">SUM(B2)/SUM($B$2:$B$6)</f>
        <v>0.34285714285714286</v>
      </c>
      <c r="D2" s="14">
        <f>B2/SUM($B$2:$B$6)*100</f>
        <v>34.285714285714285</v>
      </c>
    </row>
    <row r="3" spans="1:4" x14ac:dyDescent="0.25">
      <c r="A3" t="s">
        <v>27</v>
      </c>
      <c r="B3" s="14">
        <v>5</v>
      </c>
      <c r="C3" s="15">
        <f t="shared" si="0"/>
        <v>0.14285714285714285</v>
      </c>
      <c r="D3" s="14">
        <f t="shared" ref="D3:D6" si="1">B3/SUM($B$2:$B$6)*100</f>
        <v>14.285714285714285</v>
      </c>
    </row>
    <row r="4" spans="1:4" x14ac:dyDescent="0.25">
      <c r="A4" t="s">
        <v>28</v>
      </c>
      <c r="B4" s="14">
        <v>7</v>
      </c>
      <c r="C4" s="15">
        <f t="shared" si="0"/>
        <v>0.2</v>
      </c>
      <c r="D4" s="14">
        <f t="shared" si="1"/>
        <v>20</v>
      </c>
    </row>
    <row r="5" spans="1:4" x14ac:dyDescent="0.25">
      <c r="A5" t="s">
        <v>29</v>
      </c>
      <c r="B5" s="14">
        <v>8</v>
      </c>
      <c r="C5" s="15">
        <f t="shared" si="0"/>
        <v>0.22857142857142856</v>
      </c>
      <c r="D5" s="14">
        <f t="shared" si="1"/>
        <v>22.857142857142858</v>
      </c>
    </row>
    <row r="6" spans="1:4" x14ac:dyDescent="0.25">
      <c r="A6" t="s">
        <v>30</v>
      </c>
      <c r="B6" s="14">
        <v>3</v>
      </c>
      <c r="C6" s="15">
        <f t="shared" si="0"/>
        <v>8.5714285714285715E-2</v>
      </c>
      <c r="D6" s="14">
        <f t="shared" si="1"/>
        <v>8.5714285714285712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zoomScale="190" zoomScaleNormal="190" workbookViewId="0">
      <selection sqref="A1:B7"/>
    </sheetView>
  </sheetViews>
  <sheetFormatPr baseColWidth="10" defaultColWidth="9.140625" defaultRowHeight="15" x14ac:dyDescent="0.25"/>
  <sheetData>
    <row r="1" spans="1:2" x14ac:dyDescent="0.25">
      <c r="A1" t="s">
        <v>31</v>
      </c>
      <c r="B1" t="s">
        <v>32</v>
      </c>
    </row>
    <row r="2" spans="1:2" x14ac:dyDescent="0.25">
      <c r="A2">
        <v>2001</v>
      </c>
      <c r="B2">
        <v>100</v>
      </c>
    </row>
    <row r="3" spans="1:2" x14ac:dyDescent="0.25">
      <c r="A3">
        <v>2002</v>
      </c>
      <c r="B3">
        <v>200</v>
      </c>
    </row>
    <row r="4" spans="1:2" x14ac:dyDescent="0.25">
      <c r="A4">
        <v>2003</v>
      </c>
      <c r="B4">
        <v>300</v>
      </c>
    </row>
    <row r="5" spans="1:2" x14ac:dyDescent="0.25">
      <c r="A5">
        <v>2004</v>
      </c>
      <c r="B5">
        <v>400</v>
      </c>
    </row>
    <row r="6" spans="1:2" x14ac:dyDescent="0.25">
      <c r="A6">
        <v>2010</v>
      </c>
      <c r="B6">
        <v>1000</v>
      </c>
    </row>
    <row r="7" spans="1:2" x14ac:dyDescent="0.25">
      <c r="A7">
        <v>2015</v>
      </c>
      <c r="B7">
        <v>1500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zoomScale="175" zoomScaleNormal="175" workbookViewId="0">
      <selection sqref="A1:B8"/>
    </sheetView>
  </sheetViews>
  <sheetFormatPr baseColWidth="10" defaultColWidth="9.140625" defaultRowHeight="15" x14ac:dyDescent="0.25"/>
  <sheetData>
    <row r="1" spans="1:2" x14ac:dyDescent="0.25">
      <c r="A1" t="s">
        <v>86</v>
      </c>
      <c r="B1" t="s">
        <v>87</v>
      </c>
    </row>
    <row r="2" spans="1:2" x14ac:dyDescent="0.25">
      <c r="A2" t="s">
        <v>15</v>
      </c>
      <c r="B2" s="5">
        <v>0.05</v>
      </c>
    </row>
    <row r="3" spans="1:2" x14ac:dyDescent="0.25">
      <c r="A3" t="s">
        <v>9</v>
      </c>
      <c r="B3" s="5">
        <v>0.25</v>
      </c>
    </row>
    <row r="4" spans="1:2" x14ac:dyDescent="0.25">
      <c r="A4" t="s">
        <v>16</v>
      </c>
      <c r="B4" s="5">
        <v>0.45</v>
      </c>
    </row>
    <row r="5" spans="1:2" x14ac:dyDescent="0.25">
      <c r="A5" t="s">
        <v>17</v>
      </c>
      <c r="B5" s="5">
        <v>0.4</v>
      </c>
    </row>
    <row r="6" spans="1:2" x14ac:dyDescent="0.25">
      <c r="A6" t="s">
        <v>18</v>
      </c>
      <c r="B6" s="5">
        <v>0.1</v>
      </c>
    </row>
    <row r="7" spans="1:2" x14ac:dyDescent="0.25">
      <c r="A7" t="s">
        <v>19</v>
      </c>
      <c r="B7" s="5">
        <v>1</v>
      </c>
    </row>
    <row r="8" spans="1:2" x14ac:dyDescent="0.25">
      <c r="A8" t="s">
        <v>10</v>
      </c>
      <c r="B8" s="5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zoomScale="190" zoomScaleNormal="190" workbookViewId="0">
      <selection activeCell="K18" sqref="K18"/>
    </sheetView>
  </sheetViews>
  <sheetFormatPr baseColWidth="10" defaultColWidth="9.140625" defaultRowHeight="15" x14ac:dyDescent="0.25"/>
  <sheetData>
    <row r="1" spans="1:3" x14ac:dyDescent="0.25">
      <c r="A1" t="s">
        <v>88</v>
      </c>
      <c r="B1" t="s">
        <v>95</v>
      </c>
      <c r="C1" t="s">
        <v>96</v>
      </c>
    </row>
    <row r="2" spans="1:3" x14ac:dyDescent="0.25">
      <c r="A2" t="s">
        <v>89</v>
      </c>
      <c r="B2">
        <v>81.5</v>
      </c>
      <c r="C2">
        <v>1800</v>
      </c>
    </row>
    <row r="3" spans="1:3" x14ac:dyDescent="0.25">
      <c r="A3" t="s">
        <v>63</v>
      </c>
      <c r="B3">
        <v>80.8</v>
      </c>
      <c r="C3">
        <v>2100</v>
      </c>
    </row>
    <row r="4" spans="1:3" x14ac:dyDescent="0.25">
      <c r="A4" t="s">
        <v>90</v>
      </c>
      <c r="B4">
        <v>80.5</v>
      </c>
      <c r="C4">
        <v>1780</v>
      </c>
    </row>
    <row r="5" spans="1:3" x14ac:dyDescent="0.25">
      <c r="A5" t="s">
        <v>91</v>
      </c>
      <c r="B5">
        <v>80.3</v>
      </c>
      <c r="C5">
        <v>3000</v>
      </c>
    </row>
    <row r="6" spans="1:3" x14ac:dyDescent="0.25">
      <c r="A6" t="s">
        <v>92</v>
      </c>
      <c r="B6">
        <v>80.099999999999994</v>
      </c>
      <c r="C6">
        <v>2100</v>
      </c>
    </row>
    <row r="7" spans="1:3" x14ac:dyDescent="0.25">
      <c r="A7" t="s">
        <v>93</v>
      </c>
      <c r="B7">
        <v>79.8</v>
      </c>
      <c r="C7">
        <v>2000</v>
      </c>
    </row>
    <row r="8" spans="1:3" x14ac:dyDescent="0.25">
      <c r="A8" t="s">
        <v>94</v>
      </c>
      <c r="B8">
        <v>79</v>
      </c>
      <c r="C8">
        <v>2200</v>
      </c>
    </row>
    <row r="9" spans="1:3" x14ac:dyDescent="0.25">
      <c r="A9" t="s">
        <v>64</v>
      </c>
      <c r="B9">
        <v>78.900000000000006</v>
      </c>
      <c r="C9">
        <v>1600</v>
      </c>
    </row>
    <row r="12" spans="1:3" x14ac:dyDescent="0.25">
      <c r="B12" s="1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5" x14ac:dyDescent="0.25">
      <c r="B1" t="s">
        <v>65</v>
      </c>
      <c r="C1" t="s">
        <v>66</v>
      </c>
      <c r="D1" t="s">
        <v>67</v>
      </c>
      <c r="E1" t="s">
        <v>14</v>
      </c>
    </row>
    <row r="3" spans="1:5" x14ac:dyDescent="0.25">
      <c r="A3" t="s">
        <v>5</v>
      </c>
      <c r="B3">
        <v>20</v>
      </c>
      <c r="C3">
        <v>20</v>
      </c>
      <c r="D3">
        <v>20</v>
      </c>
      <c r="E3" s="2">
        <f t="shared" ref="E3:E6" si="0">AVERAGE(B3:D3)</f>
        <v>20</v>
      </c>
    </row>
    <row r="4" spans="1:5" x14ac:dyDescent="0.25">
      <c r="A4" t="s">
        <v>6</v>
      </c>
      <c r="B4">
        <f ca="1">INT(RAND()*20)</f>
        <v>7</v>
      </c>
      <c r="C4">
        <f t="shared" ref="C4:D4" ca="1" si="1">INT(RAND()*20)</f>
        <v>15</v>
      </c>
      <c r="D4">
        <f t="shared" ca="1" si="1"/>
        <v>14</v>
      </c>
      <c r="E4" s="2">
        <f t="shared" ca="1" si="0"/>
        <v>12</v>
      </c>
    </row>
    <row r="5" spans="1:5" x14ac:dyDescent="0.25">
      <c r="A5" t="s">
        <v>7</v>
      </c>
      <c r="B5">
        <f t="shared" ref="B5:D6" ca="1" si="2">INT(RAND()*20)</f>
        <v>17</v>
      </c>
      <c r="C5">
        <f t="shared" ca="1" si="2"/>
        <v>16</v>
      </c>
      <c r="D5">
        <f t="shared" ca="1" si="2"/>
        <v>10</v>
      </c>
      <c r="E5" s="2">
        <f t="shared" ca="1" si="0"/>
        <v>14.333333333333334</v>
      </c>
    </row>
    <row r="6" spans="1:5" x14ac:dyDescent="0.25">
      <c r="A6" t="s">
        <v>8</v>
      </c>
      <c r="B6">
        <f t="shared" ca="1" si="2"/>
        <v>7</v>
      </c>
      <c r="C6">
        <f t="shared" ca="1" si="2"/>
        <v>16</v>
      </c>
      <c r="D6">
        <f t="shared" ca="1" si="2"/>
        <v>11</v>
      </c>
      <c r="E6" s="2">
        <f t="shared" ca="1" si="0"/>
        <v>11.333333333333334</v>
      </c>
    </row>
  </sheetData>
  <conditionalFormatting sqref="E4:E6">
    <cfRule type="cellIs" dxfId="1" priority="1" operator="greaterThanOrEqual">
      <formula>10</formula>
    </cfRule>
    <cfRule type="cellIs" dxfId="0" priority="2" operator="lessThan">
      <formula>10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1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>
        <v>47</v>
      </c>
    </row>
    <row r="3" spans="1:1" x14ac:dyDescent="0.25">
      <c r="A3">
        <v>45</v>
      </c>
    </row>
    <row r="4" spans="1:1" x14ac:dyDescent="0.25">
      <c r="A4">
        <v>50</v>
      </c>
    </row>
    <row r="5" spans="1:1" x14ac:dyDescent="0.25">
      <c r="A5">
        <v>54</v>
      </c>
    </row>
    <row r="6" spans="1:1" x14ac:dyDescent="0.25">
      <c r="A6">
        <v>50</v>
      </c>
    </row>
    <row r="7" spans="1:1" x14ac:dyDescent="0.25">
      <c r="A7">
        <v>60</v>
      </c>
    </row>
    <row r="8" spans="1:1" x14ac:dyDescent="0.25">
      <c r="A8">
        <v>87</v>
      </c>
    </row>
    <row r="9" spans="1:1" x14ac:dyDescent="0.25">
      <c r="A9">
        <v>60</v>
      </c>
    </row>
    <row r="10" spans="1:1" x14ac:dyDescent="0.25">
      <c r="A10">
        <v>47</v>
      </c>
    </row>
    <row r="11" spans="1:1" x14ac:dyDescent="0.25">
      <c r="A11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gastos</vt:lpstr>
      <vt:lpstr>gordo</vt:lpstr>
      <vt:lpstr>IPC</vt:lpstr>
      <vt:lpstr>repartición</vt:lpstr>
      <vt:lpstr>tío de América</vt:lpstr>
      <vt:lpstr>nivel de energía</vt:lpstr>
      <vt:lpstr>dos ejes</vt:lpstr>
      <vt:lpstr>exres0</vt:lpstr>
      <vt:lpstr>peso</vt:lpstr>
      <vt:lpstr>qué numero calzas</vt:lpstr>
      <vt:lpstr>3 dimensiones</vt:lpstr>
      <vt:lpstr>días en el hospital</vt:lpstr>
      <vt:lpstr>IMC</vt:lpstr>
      <vt:lpstr>exres1</vt:lpstr>
      <vt:lpstr>exres2</vt:lpstr>
      <vt:lpstr>exres3</vt:lpstr>
      <vt:lpstr>índice</vt:lpstr>
      <vt:lpstr>tiempo de transporte</vt:lpstr>
      <vt:lpstr>gastos2</vt:lpstr>
      <vt:lpstr>edades</vt:lpstr>
      <vt:lpstr>Hoja4</vt:lpstr>
      <vt:lpstr>Hoja6</vt:lpstr>
      <vt:lpstr>satisfacción</vt:lpstr>
      <vt:lpstr>edad y sexo</vt:lpstr>
      <vt:lpstr>estado de salud</vt:lpstr>
      <vt:lpstr>Hoja8</vt:lpstr>
      <vt:lpstr>Hoja9</vt:lpstr>
      <vt:lpstr>google forms</vt:lpstr>
      <vt:lpstr>análisis de contagio</vt:lpstr>
      <vt:lpstr>contagios</vt:lpstr>
      <vt:lpstr>provincias y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Le Roy</dc:creator>
  <cp:lastModifiedBy>Hans Le Roy</cp:lastModifiedBy>
  <dcterms:created xsi:type="dcterms:W3CDTF">2015-10-27T09:58:38Z</dcterms:created>
  <dcterms:modified xsi:type="dcterms:W3CDTF">2020-11-04T10:35:28Z</dcterms:modified>
</cp:coreProperties>
</file>